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ar\Desktop\Work\Budget\fy 2022\"/>
    </mc:Choice>
  </mc:AlternateContent>
  <bookViews>
    <workbookView xWindow="0" yWindow="0" windowWidth="20490" windowHeight="7050"/>
  </bookViews>
  <sheets>
    <sheet name="general revenue" sheetId="1" r:id="rId1"/>
    <sheet name="lottery" sheetId="2" r:id="rId2"/>
    <sheet name="excess lotte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" l="1"/>
  <c r="F128" i="2"/>
  <c r="F97" i="2"/>
  <c r="F126" i="2"/>
  <c r="F77" i="2"/>
  <c r="F36" i="2"/>
  <c r="F22" i="2"/>
  <c r="F631" i="1"/>
  <c r="F1007" i="1" s="1"/>
  <c r="F1004" i="1"/>
  <c r="F988" i="1"/>
  <c r="F910" i="1"/>
  <c r="F872" i="1"/>
  <c r="F866" i="1"/>
  <c r="F841" i="1"/>
  <c r="F808" i="1"/>
  <c r="D1007" i="1"/>
  <c r="E1007" i="1"/>
  <c r="D768" i="1"/>
  <c r="F768" i="1"/>
  <c r="E768" i="1"/>
  <c r="E1004" i="1"/>
  <c r="F536" i="1" l="1"/>
  <c r="F504" i="1"/>
  <c r="F456" i="1"/>
  <c r="F355" i="1"/>
  <c r="F332" i="1"/>
  <c r="F323" i="1"/>
  <c r="F246" i="1"/>
  <c r="F144" i="1"/>
  <c r="F44" i="1"/>
  <c r="F30" i="1"/>
  <c r="E66" i="3" l="1"/>
  <c r="E128" i="2"/>
  <c r="E97" i="2"/>
  <c r="E126" i="2"/>
  <c r="E77" i="2"/>
  <c r="E36" i="2"/>
  <c r="E22" i="2"/>
  <c r="E988" i="1" l="1"/>
  <c r="E910" i="1"/>
  <c r="E872" i="1"/>
  <c r="E866" i="1"/>
  <c r="E841" i="1"/>
  <c r="E808" i="1"/>
  <c r="E631" i="1"/>
  <c r="E536" i="1" l="1"/>
  <c r="E504" i="1"/>
  <c r="E456" i="1"/>
  <c r="E323" i="1"/>
  <c r="D323" i="1"/>
  <c r="E355" i="1"/>
  <c r="D355" i="1"/>
  <c r="E332" i="1" l="1"/>
  <c r="D332" i="1"/>
  <c r="E246" i="1" l="1"/>
  <c r="E144" i="1"/>
  <c r="E44" i="1"/>
  <c r="E30" i="1"/>
  <c r="D66" i="3" l="1"/>
  <c r="D126" i="2"/>
  <c r="D128" i="2" s="1"/>
  <c r="D97" i="2"/>
  <c r="D77" i="2"/>
  <c r="D36" i="2"/>
  <c r="D22" i="2"/>
  <c r="D988" i="1" l="1"/>
  <c r="D910" i="1"/>
  <c r="D872" i="1"/>
  <c r="D866" i="1"/>
  <c r="D841" i="1"/>
  <c r="D808" i="1"/>
  <c r="D631" i="1"/>
  <c r="D536" i="1"/>
  <c r="D504" i="1"/>
  <c r="D456" i="1"/>
  <c r="D246" i="1"/>
  <c r="D144" i="1"/>
  <c r="D44" i="1"/>
  <c r="D30" i="1"/>
</calcChain>
</file>

<file path=xl/sharedStrings.xml><?xml version="1.0" encoding="utf-8"?>
<sst xmlns="http://schemas.openxmlformats.org/spreadsheetml/2006/main" count="2602" uniqueCount="1135">
  <si>
    <t>Sec 1: Appropriations from General Revenue                      Agency - Activity</t>
  </si>
  <si>
    <t>Fund</t>
  </si>
  <si>
    <t>Act</t>
  </si>
  <si>
    <t>LEGISLATIVE</t>
  </si>
  <si>
    <t>Senate</t>
  </si>
  <si>
    <t>Compensation of Members</t>
  </si>
  <si>
    <t>0165</t>
  </si>
  <si>
    <t>003</t>
  </si>
  <si>
    <t>Compensation and Per Diem of Officers and Employees</t>
  </si>
  <si>
    <t>005</t>
  </si>
  <si>
    <t>Current Expenses and Contingent Fund</t>
  </si>
  <si>
    <t>021</t>
  </si>
  <si>
    <t>Repairs and Alterations</t>
  </si>
  <si>
    <t>064</t>
  </si>
  <si>
    <t>Computer Supplies</t>
  </si>
  <si>
    <t>101</t>
  </si>
  <si>
    <t>Computer Systems</t>
  </si>
  <si>
    <t>102</t>
  </si>
  <si>
    <t>Printing Blue Book</t>
  </si>
  <si>
    <t>103</t>
  </si>
  <si>
    <t>Expenses of Members</t>
  </si>
  <si>
    <t>399</t>
  </si>
  <si>
    <t>BRIM Premium</t>
  </si>
  <si>
    <t>913</t>
  </si>
  <si>
    <t>total</t>
  </si>
  <si>
    <t>House</t>
  </si>
  <si>
    <t>0170</t>
  </si>
  <si>
    <t>Joint Expenses</t>
  </si>
  <si>
    <t>Joint Committee on Government and Finance</t>
  </si>
  <si>
    <t>0175</t>
  </si>
  <si>
    <t>104</t>
  </si>
  <si>
    <t>Legislative Printing</t>
  </si>
  <si>
    <t>105</t>
  </si>
  <si>
    <t>Legislative Rule-Making Review Committee</t>
  </si>
  <si>
    <t>106</t>
  </si>
  <si>
    <t>Legislative Computer System</t>
  </si>
  <si>
    <t>107</t>
  </si>
  <si>
    <t>Legislative fees and dues</t>
  </si>
  <si>
    <t>TOTAL LEGISLATIVE</t>
  </si>
  <si>
    <t>JUDICIAL</t>
  </si>
  <si>
    <t>Supreme Court</t>
  </si>
  <si>
    <t>Personal Services and Employee Benefits</t>
  </si>
  <si>
    <t>0180</t>
  </si>
  <si>
    <t>001</t>
  </si>
  <si>
    <t>Military Service Members Court</t>
  </si>
  <si>
    <t>Childrens Protection Act</t>
  </si>
  <si>
    <t>090</t>
  </si>
  <si>
    <t xml:space="preserve">Current Expenses  </t>
  </si>
  <si>
    <t>130</t>
  </si>
  <si>
    <t>Equipment</t>
  </si>
  <si>
    <t>070</t>
  </si>
  <si>
    <t>Judges' Retirement System</t>
  </si>
  <si>
    <t>110</t>
  </si>
  <si>
    <t>Buildings</t>
  </si>
  <si>
    <t>258</t>
  </si>
  <si>
    <t>Other Assets</t>
  </si>
  <si>
    <t>690</t>
  </si>
  <si>
    <t>TOTAL JUDICIAL</t>
  </si>
  <si>
    <t>EXECUTIVE</t>
  </si>
  <si>
    <t>Governor's Office</t>
  </si>
  <si>
    <t>0101</t>
  </si>
  <si>
    <t>Current Expenses</t>
  </si>
  <si>
    <t>National Governors' Association</t>
  </si>
  <si>
    <t>123</t>
  </si>
  <si>
    <t>Herbert Henderson Office of Minority Affairs</t>
  </si>
  <si>
    <t>Community Food Program</t>
  </si>
  <si>
    <t>Office of Resiliency</t>
  </si>
  <si>
    <t>Governor's Office Custodial</t>
  </si>
  <si>
    <t>0103</t>
  </si>
  <si>
    <t>0106</t>
  </si>
  <si>
    <t>0107</t>
  </si>
  <si>
    <t>Governor's Office Civil Contigent</t>
  </si>
  <si>
    <t>Milton Flood Wall</t>
  </si>
  <si>
    <t>Public Health Emergency Response Fund</t>
  </si>
  <si>
    <t>Civil Contingent Fund - Total</t>
  </si>
  <si>
    <t>0105</t>
  </si>
  <si>
    <t>114</t>
  </si>
  <si>
    <t>Auditor's Office  - General Admin</t>
  </si>
  <si>
    <t>0116</t>
  </si>
  <si>
    <t>Treasure's Office</t>
  </si>
  <si>
    <t>0126</t>
  </si>
  <si>
    <t>Unclassified</t>
  </si>
  <si>
    <t>099</t>
  </si>
  <si>
    <t>Abandoned Property Program</t>
  </si>
  <si>
    <t>118</t>
  </si>
  <si>
    <t>ABLE Program</t>
  </si>
  <si>
    <t>69202</t>
  </si>
  <si>
    <t>Department of Agriculture</t>
  </si>
  <si>
    <t>0131</t>
  </si>
  <si>
    <t>Animal Identification Program</t>
  </si>
  <si>
    <t>039</t>
  </si>
  <si>
    <t>State Farm Museum</t>
  </si>
  <si>
    <t>055</t>
  </si>
  <si>
    <t>Gypsy Moth Program</t>
  </si>
  <si>
    <t>119</t>
  </si>
  <si>
    <t>WV Farmers Market</t>
  </si>
  <si>
    <t>12801</t>
  </si>
  <si>
    <t>Black Fly Control</t>
  </si>
  <si>
    <t>137</t>
  </si>
  <si>
    <t>Hemp Program</t>
  </si>
  <si>
    <t>13701</t>
  </si>
  <si>
    <t>Donated Foods Program</t>
  </si>
  <si>
    <t>363</t>
  </si>
  <si>
    <t>Veterans to Agriculture Program</t>
  </si>
  <si>
    <t>36301</t>
  </si>
  <si>
    <t>Predator Control</t>
  </si>
  <si>
    <t>470</t>
  </si>
  <si>
    <t>Bee Research</t>
  </si>
  <si>
    <t>691</t>
  </si>
  <si>
    <t>Microbiology Program</t>
  </si>
  <si>
    <t>785</t>
  </si>
  <si>
    <t>Moorefield Agriculture Center</t>
  </si>
  <si>
    <t>786</t>
  </si>
  <si>
    <t>Chesapeake Bay Watershed</t>
  </si>
  <si>
    <t>830</t>
  </si>
  <si>
    <t>Livestock Care Standards Board</t>
  </si>
  <si>
    <t>843</t>
  </si>
  <si>
    <t>State FFA-FHA Camp and Conference Center</t>
  </si>
  <si>
    <t>Threat Preparedness</t>
  </si>
  <si>
    <t>942</t>
  </si>
  <si>
    <t>WV Food Banks</t>
  </si>
  <si>
    <t>969</t>
  </si>
  <si>
    <t>Seniors Farmers' Market Nutrition Coupon Program</t>
  </si>
  <si>
    <t>970</t>
  </si>
  <si>
    <t>WV Conservation Agency</t>
  </si>
  <si>
    <t>0132</t>
  </si>
  <si>
    <t>Soil Conservation Projects</t>
  </si>
  <si>
    <t>120</t>
  </si>
  <si>
    <t>Dept. of Agriculture - Meat Inspection</t>
  </si>
  <si>
    <t>0135</t>
  </si>
  <si>
    <t xml:space="preserve">Unclassified </t>
  </si>
  <si>
    <t>Dept. of Agriculture - Awards</t>
  </si>
  <si>
    <t>Programs &amp; Awards for 4-H Clubs and FFA/FHA</t>
  </si>
  <si>
    <t>0136</t>
  </si>
  <si>
    <t>577</t>
  </si>
  <si>
    <t>Commissioner's Awards and Programs</t>
  </si>
  <si>
    <t>737</t>
  </si>
  <si>
    <t>Dept. of Agriculture - WV Land Protection Authority</t>
  </si>
  <si>
    <t>0607</t>
  </si>
  <si>
    <t>Attorney General</t>
  </si>
  <si>
    <t>0150</t>
  </si>
  <si>
    <t>Criminal Convictions and Habeas Corpus Appeals</t>
  </si>
  <si>
    <t>260</t>
  </si>
  <si>
    <t>Better Government Bureau</t>
  </si>
  <si>
    <t>740</t>
  </si>
  <si>
    <t>Secretary of State</t>
  </si>
  <si>
    <t>0155</t>
  </si>
  <si>
    <t>State Election Commision</t>
  </si>
  <si>
    <t>0160</t>
  </si>
  <si>
    <t>Unclassified - Total</t>
  </si>
  <si>
    <t>096</t>
  </si>
  <si>
    <t>TOTAL EXECUTIVE</t>
  </si>
  <si>
    <t>DEPARTMENT OF ADMINISTRATION</t>
  </si>
  <si>
    <t>Office of the Secretary</t>
  </si>
  <si>
    <t>0186</t>
  </si>
  <si>
    <t>Financial Advisor</t>
  </si>
  <si>
    <t>304</t>
  </si>
  <si>
    <t>Lease Rental Payments</t>
  </si>
  <si>
    <t>516</t>
  </si>
  <si>
    <t>Design-Build Board</t>
  </si>
  <si>
    <t>540</t>
  </si>
  <si>
    <t>Consolidated Public Retirement Board</t>
  </si>
  <si>
    <t>Supplemental Benefits for Annuitants</t>
  </si>
  <si>
    <t>0195</t>
  </si>
  <si>
    <t>892</t>
  </si>
  <si>
    <t>Division of Finance</t>
  </si>
  <si>
    <t>0203</t>
  </si>
  <si>
    <t>GAAP Project</t>
  </si>
  <si>
    <t>125</t>
  </si>
  <si>
    <t>Division of General Services</t>
  </si>
  <si>
    <t>0230</t>
  </si>
  <si>
    <t>Fire Service Fee</t>
  </si>
  <si>
    <t>126</t>
  </si>
  <si>
    <t>Preservation and Maintainence of Statues and Monuments on Capitol Grounds</t>
  </si>
  <si>
    <t>371</t>
  </si>
  <si>
    <t>Capital Outlay Repairs and Equipment</t>
  </si>
  <si>
    <t>Land</t>
  </si>
  <si>
    <t>730</t>
  </si>
  <si>
    <t>Division of Purchasing</t>
  </si>
  <si>
    <t>0210</t>
  </si>
  <si>
    <t>Travel Management</t>
  </si>
  <si>
    <t>0615</t>
  </si>
  <si>
    <t>Commission on Uniform State Laws</t>
  </si>
  <si>
    <t>WV Public Employees Grievance Board</t>
  </si>
  <si>
    <t>0220</t>
  </si>
  <si>
    <t>unclassified</t>
  </si>
  <si>
    <t>Ethics Commission</t>
  </si>
  <si>
    <t>0223</t>
  </si>
  <si>
    <t>Public Defender Services</t>
  </si>
  <si>
    <t>0226</t>
  </si>
  <si>
    <t>Curent Expenses</t>
  </si>
  <si>
    <t>Public Defender Corporations</t>
  </si>
  <si>
    <t>352</t>
  </si>
  <si>
    <t xml:space="preserve">Appointed Counsel Fees </t>
  </si>
  <si>
    <t>788</t>
  </si>
  <si>
    <t>Committee for the Purchase of Commodities and Services from the Handicapped</t>
  </si>
  <si>
    <t>0233</t>
  </si>
  <si>
    <t>PEIA</t>
  </si>
  <si>
    <t>PEIA Subsidy</t>
  </si>
  <si>
    <t>0200</t>
  </si>
  <si>
    <t>801</t>
  </si>
  <si>
    <t>WV Prosecuting Attorneys Institute</t>
  </si>
  <si>
    <t>Forensic Medical Examinations</t>
  </si>
  <si>
    <t>0557</t>
  </si>
  <si>
    <t>683</t>
  </si>
  <si>
    <t>Federal Funds/Grant Match</t>
  </si>
  <si>
    <t>749</t>
  </si>
  <si>
    <t>Real Estate Division</t>
  </si>
  <si>
    <t>0610</t>
  </si>
  <si>
    <t>TOTAL DEPARTMENT OF ADMINISTRATION</t>
  </si>
  <si>
    <t>DEPARTMENT OF COMMERCE</t>
  </si>
  <si>
    <t>246</t>
  </si>
  <si>
    <t>State Parks and Recreation Advertising</t>
  </si>
  <si>
    <t>Division of Forestry</t>
  </si>
  <si>
    <t>0250</t>
  </si>
  <si>
    <t>Geological and Economic Survey</t>
  </si>
  <si>
    <t>0253</t>
  </si>
  <si>
    <t>Mineral Mapping System</t>
  </si>
  <si>
    <t>207</t>
  </si>
  <si>
    <t>0256</t>
  </si>
  <si>
    <t>National Youth Science Camp</t>
  </si>
  <si>
    <t>132</t>
  </si>
  <si>
    <t>Local Economic Development Partnerships</t>
  </si>
  <si>
    <t>133</t>
  </si>
  <si>
    <t>ARC Assessment</t>
  </si>
  <si>
    <t>136</t>
  </si>
  <si>
    <t>Infrastructure and Economic Development Projects</t>
  </si>
  <si>
    <t>23401</t>
  </si>
  <si>
    <t>Guaranteed Work Force Grant</t>
  </si>
  <si>
    <t>242</t>
  </si>
  <si>
    <t>Mainstreet Program</t>
  </si>
  <si>
    <t>794</t>
  </si>
  <si>
    <t>Local Economic Development Assistance</t>
  </si>
  <si>
    <t>Hatfield McCoy Recreational Trail</t>
  </si>
  <si>
    <t>960</t>
  </si>
  <si>
    <t xml:space="preserve">Division of Labor </t>
  </si>
  <si>
    <t>0260</t>
  </si>
  <si>
    <t>Division of Natural Resources</t>
  </si>
  <si>
    <t>0265</t>
  </si>
  <si>
    <t>Capital Outlay - Parks</t>
  </si>
  <si>
    <t>28800</t>
  </si>
  <si>
    <t>Litter Control Conservation Officers</t>
  </si>
  <si>
    <t>564</t>
  </si>
  <si>
    <t>Upper Mud River Flood Control</t>
  </si>
  <si>
    <t>654</t>
  </si>
  <si>
    <t>Law Enforcement</t>
  </si>
  <si>
    <t>806</t>
  </si>
  <si>
    <t>Division of Miners' Health, Safety and Training</t>
  </si>
  <si>
    <t>0277</t>
  </si>
  <si>
    <t>Coal Dust and Rock Sampling</t>
  </si>
  <si>
    <t>270</t>
  </si>
  <si>
    <t>Board of Coal Mine Health and Safety</t>
  </si>
  <si>
    <t>0280</t>
  </si>
  <si>
    <t>Workforce WV</t>
  </si>
  <si>
    <t>0572</t>
  </si>
  <si>
    <t>Dept. of Commerce - Office of the Secretary</t>
  </si>
  <si>
    <t>0606</t>
  </si>
  <si>
    <t>Office of Energy</t>
  </si>
  <si>
    <t>0612</t>
  </si>
  <si>
    <t>State Board of Rehabilitation - Division of Rehab Services</t>
  </si>
  <si>
    <t>0310</t>
  </si>
  <si>
    <t>Independent Living Services</t>
  </si>
  <si>
    <t>009</t>
  </si>
  <si>
    <t>Workshop Development</t>
  </si>
  <si>
    <t>163</t>
  </si>
  <si>
    <t>Supported Employment Extended Services</t>
  </si>
  <si>
    <t>206</t>
  </si>
  <si>
    <t>Ron Yost Personal Assistance Fund</t>
  </si>
  <si>
    <t>407</t>
  </si>
  <si>
    <t>Employment Attendant Care Program</t>
  </si>
  <si>
    <t>598</t>
  </si>
  <si>
    <t>TOTAL DEPARTMENT OF COMMERCE</t>
  </si>
  <si>
    <t>DEPARTMENT OF EDUCATION</t>
  </si>
  <si>
    <t>School Lunch Program</t>
  </si>
  <si>
    <t>0303</t>
  </si>
  <si>
    <t>State Department of Education</t>
  </si>
  <si>
    <t>0313</t>
  </si>
  <si>
    <t>Teacher Retirement Savings Realized</t>
  </si>
  <si>
    <t>095</t>
  </si>
  <si>
    <t>Center for Professional Development (R)</t>
  </si>
  <si>
    <t>115</t>
  </si>
  <si>
    <t>Increased Enrollment</t>
  </si>
  <si>
    <t>140</t>
  </si>
  <si>
    <t>Attendance Incentive Bonus</t>
  </si>
  <si>
    <t>Safe Schools</t>
  </si>
  <si>
    <t>143</t>
  </si>
  <si>
    <t>Teacher Mentor</t>
  </si>
  <si>
    <t>158</t>
  </si>
  <si>
    <t>National Teacher Certification</t>
  </si>
  <si>
    <t>161</t>
  </si>
  <si>
    <t>Jim’s Dream – Childhood Drug Prevention Education</t>
  </si>
  <si>
    <t>21901</t>
  </si>
  <si>
    <t>Allowance for County Transfer</t>
  </si>
  <si>
    <t>264</t>
  </si>
  <si>
    <t>Technology Repair and Modernization</t>
  </si>
  <si>
    <t>298</t>
  </si>
  <si>
    <t>HVAC Technicians</t>
  </si>
  <si>
    <t>355</t>
  </si>
  <si>
    <t>Early Retirement Notification Incentive</t>
  </si>
  <si>
    <t>366</t>
  </si>
  <si>
    <t>MATH Program</t>
  </si>
  <si>
    <t>368</t>
  </si>
  <si>
    <t>Assesment Programs</t>
  </si>
  <si>
    <t>396</t>
  </si>
  <si>
    <t>Benedum Professional Development Collaborative .</t>
  </si>
  <si>
    <t>427</t>
  </si>
  <si>
    <t>Governor’s Honors Academy</t>
  </si>
  <si>
    <t>478</t>
  </si>
  <si>
    <t>21st Century Fellows</t>
  </si>
  <si>
    <t>507</t>
  </si>
  <si>
    <t>English as a Second Language</t>
  </si>
  <si>
    <t>Teacher Reimbursement</t>
  </si>
  <si>
    <t>573</t>
  </si>
  <si>
    <t>Hospitality Training</t>
  </si>
  <si>
    <t>600</t>
  </si>
  <si>
    <t>Hi-Y Youth in Government</t>
  </si>
  <si>
    <t>616</t>
  </si>
  <si>
    <t>High Acuity Special Needs</t>
  </si>
  <si>
    <t>634</t>
  </si>
  <si>
    <t>Foreign Student Education</t>
  </si>
  <si>
    <t>636</t>
  </si>
  <si>
    <t>State Board of Ed Admin Costs</t>
  </si>
  <si>
    <t>684</t>
  </si>
  <si>
    <t>IT Academy</t>
  </si>
  <si>
    <t>720</t>
  </si>
  <si>
    <t>Early Literacy Program</t>
  </si>
  <si>
    <t>756</t>
  </si>
  <si>
    <t>School Based Truancy Prevention</t>
  </si>
  <si>
    <t>78101</t>
  </si>
  <si>
    <t>Mastery Based Education</t>
  </si>
  <si>
    <t>Communities in Schools</t>
  </si>
  <si>
    <t>78103</t>
  </si>
  <si>
    <t>21st Century Learners</t>
  </si>
  <si>
    <t>886</t>
  </si>
  <si>
    <t>21st Century Assessment and Professional Development</t>
  </si>
  <si>
    <t>931</t>
  </si>
  <si>
    <t>21st century tech infrastructure network tools and support</t>
  </si>
  <si>
    <t>933</t>
  </si>
  <si>
    <t>Mountain State Digital Literacy Program</t>
  </si>
  <si>
    <t>Special Olympic Games</t>
  </si>
  <si>
    <t>966</t>
  </si>
  <si>
    <t>Educational Program Allowance</t>
  </si>
  <si>
    <t>996</t>
  </si>
  <si>
    <t>Aid for Exceptional Children</t>
  </si>
  <si>
    <t>Special Education - Counties</t>
  </si>
  <si>
    <t>0314</t>
  </si>
  <si>
    <t>159</t>
  </si>
  <si>
    <t>Special Education - Institutions</t>
  </si>
  <si>
    <t>160</t>
  </si>
  <si>
    <t>Education of Juveniles Held in Predispositional Juvenile Detention Centers</t>
  </si>
  <si>
    <t>302</t>
  </si>
  <si>
    <t>Education of Institutionalized Juveniles and Adults</t>
  </si>
  <si>
    <t>472</t>
  </si>
  <si>
    <t>State Aid to Schools</t>
  </si>
  <si>
    <t>Other Current Expenses</t>
  </si>
  <si>
    <t>0317</t>
  </si>
  <si>
    <t>022</t>
  </si>
  <si>
    <t>Advanced Placement</t>
  </si>
  <si>
    <t>053</t>
  </si>
  <si>
    <t>Professional Educators</t>
  </si>
  <si>
    <t>151</t>
  </si>
  <si>
    <t>Service Personnel</t>
  </si>
  <si>
    <t>152</t>
  </si>
  <si>
    <t>Fixed Charges</t>
  </si>
  <si>
    <t>153</t>
  </si>
  <si>
    <t>Transportation</t>
  </si>
  <si>
    <t>154</t>
  </si>
  <si>
    <t>Professional Student Support Services</t>
  </si>
  <si>
    <t>655</t>
  </si>
  <si>
    <t>Improved Instructional Programs</t>
  </si>
  <si>
    <t>156</t>
  </si>
  <si>
    <t>21st Century Strategic Technology Learning Growth</t>
  </si>
  <si>
    <t>936</t>
  </si>
  <si>
    <t>Teacher and Leader Induction</t>
  </si>
  <si>
    <t>93601</t>
  </si>
  <si>
    <t>Basic Foundation Allowance</t>
  </si>
  <si>
    <t>Less Local Share</t>
  </si>
  <si>
    <t>Adjustment</t>
  </si>
  <si>
    <t>Total Basic State Aid</t>
  </si>
  <si>
    <t>Public Employees' Insurance Matching</t>
  </si>
  <si>
    <t>012</t>
  </si>
  <si>
    <t>Teachers' Retirement System</t>
  </si>
  <si>
    <t>019</t>
  </si>
  <si>
    <t>School Building Authority</t>
  </si>
  <si>
    <t>453</t>
  </si>
  <si>
    <t>Retirement Systems - Unfunded Liability</t>
  </si>
  <si>
    <t>775</t>
  </si>
  <si>
    <t>State Board of Education - Vocational Division</t>
  </si>
  <si>
    <t>0390</t>
  </si>
  <si>
    <t>Wood Products - Forestry Vocational Program</t>
  </si>
  <si>
    <t>146</t>
  </si>
  <si>
    <t>Albert Yanni Vocational Program</t>
  </si>
  <si>
    <t>147</t>
  </si>
  <si>
    <t>Vocational Aid</t>
  </si>
  <si>
    <t>148</t>
  </si>
  <si>
    <t>Adult Basic Education</t>
  </si>
  <si>
    <t>149</t>
  </si>
  <si>
    <t>Jobs and Hope</t>
  </si>
  <si>
    <t>14901</t>
  </si>
  <si>
    <t>Program Modernization</t>
  </si>
  <si>
    <t>305</t>
  </si>
  <si>
    <t>GED Testing</t>
  </si>
  <si>
    <t>726</t>
  </si>
  <si>
    <t>FFA Grant Awards</t>
  </si>
  <si>
    <t>839</t>
  </si>
  <si>
    <t>Pre-Engineering Academy Program</t>
  </si>
  <si>
    <t>840</t>
  </si>
  <si>
    <t>WV Schools for the Deaf and the Blind</t>
  </si>
  <si>
    <t>0320</t>
  </si>
  <si>
    <t>Capital Outlay and Maintenance</t>
  </si>
  <si>
    <t>755</t>
  </si>
  <si>
    <t>TOTAL DEPARTMENT OF EDUCATION</t>
  </si>
  <si>
    <t>DEPARTMENT OF EDUCATION AND THE ARTS</t>
  </si>
  <si>
    <t>0294</t>
  </si>
  <si>
    <t>Center for Professional Development</t>
  </si>
  <si>
    <t>WV Humanities Council</t>
  </si>
  <si>
    <t>168</t>
  </si>
  <si>
    <t>Benedum Professional Development Collaborative</t>
  </si>
  <si>
    <t>Governor's Honor Academy</t>
  </si>
  <si>
    <t>Educational Enhancements</t>
  </si>
  <si>
    <t>695</t>
  </si>
  <si>
    <t>STEM Education &amp; Grant Program</t>
  </si>
  <si>
    <t>719</t>
  </si>
  <si>
    <t>Energy Express</t>
  </si>
  <si>
    <t>861</t>
  </si>
  <si>
    <t>Division of Culture and History</t>
  </si>
  <si>
    <t>0293</t>
  </si>
  <si>
    <t>Culture and History Programming</t>
  </si>
  <si>
    <t>732</t>
  </si>
  <si>
    <t>Historical Highway Marker Program</t>
  </si>
  <si>
    <t>844</t>
  </si>
  <si>
    <t>Library Commission</t>
  </si>
  <si>
    <t>0296</t>
  </si>
  <si>
    <t>Services to Blind &amp; Handicapped</t>
  </si>
  <si>
    <t>181</t>
  </si>
  <si>
    <t>Educational Broadcasting Authority</t>
  </si>
  <si>
    <t>0300</t>
  </si>
  <si>
    <t>Mountain Stage</t>
  </si>
  <si>
    <t>249</t>
  </si>
  <si>
    <t>TOTAL DEPARTMENT OF EDUCATION AND THE ARTS</t>
  </si>
  <si>
    <t>DEPARTMENT OF ENVIRONMENTAL PROTECTION</t>
  </si>
  <si>
    <t>Environmental Quality Board</t>
  </si>
  <si>
    <t>0270</t>
  </si>
  <si>
    <t>Division of Environmental Protection</t>
  </si>
  <si>
    <t>0273</t>
  </si>
  <si>
    <t>Water Resources Protection and Management</t>
  </si>
  <si>
    <t>068</t>
  </si>
  <si>
    <t>Dam Safety</t>
  </si>
  <si>
    <t>607</t>
  </si>
  <si>
    <t>West Virginia Stream Partners Program</t>
  </si>
  <si>
    <t>637</t>
  </si>
  <si>
    <t>Meth Lab Cleanup</t>
  </si>
  <si>
    <t>656</t>
  </si>
  <si>
    <t>WV Contribution to River Commissions</t>
  </si>
  <si>
    <t>776</t>
  </si>
  <si>
    <t>Office of Water Resources Non-Enforcement Activity</t>
  </si>
  <si>
    <t>855</t>
  </si>
  <si>
    <t>Air Quality Board</t>
  </si>
  <si>
    <t>0550</t>
  </si>
  <si>
    <t>TOTAL DEPARTMENT OF ENVIRONMENTAL PROTECTION</t>
  </si>
  <si>
    <t>DEPARTMENT OF HEALTH AND HUMAN RESOURCES</t>
  </si>
  <si>
    <t>DHHR - Office of the Secretary</t>
  </si>
  <si>
    <t>0400</t>
  </si>
  <si>
    <t>Commission for Deaf and Hard of Hearing</t>
  </si>
  <si>
    <t>704</t>
  </si>
  <si>
    <t>Division of Health - Central Office</t>
  </si>
  <si>
    <t>0407</t>
  </si>
  <si>
    <t>Chief Medical Examiner</t>
  </si>
  <si>
    <t>045</t>
  </si>
  <si>
    <t>State Aid for Local and Basic Public Health Services </t>
  </si>
  <si>
    <t>184</t>
  </si>
  <si>
    <t>Safe Drinking Water Program</t>
  </si>
  <si>
    <t>187</t>
  </si>
  <si>
    <t>Women, Infants and Children</t>
  </si>
  <si>
    <t>210</t>
  </si>
  <si>
    <t>Early Intervention</t>
  </si>
  <si>
    <t>223</t>
  </si>
  <si>
    <t>Cancer Registry</t>
  </si>
  <si>
    <t>225</t>
  </si>
  <si>
    <t>Office of Drug Control Policy (R)</t>
  </si>
  <si>
    <t>Statewide EMS Program Support</t>
  </si>
  <si>
    <t>383</t>
  </si>
  <si>
    <t>Office of Medical Cannabis</t>
  </si>
  <si>
    <t>Black Lung Clinics</t>
  </si>
  <si>
    <t>467</t>
  </si>
  <si>
    <t>Vaccine for Children</t>
  </si>
  <si>
    <t>551</t>
  </si>
  <si>
    <t>Tuberculosis Control</t>
  </si>
  <si>
    <t>553</t>
  </si>
  <si>
    <t>Maternal &amp; Child Health Clinics, Clinicians and Medical Contracts &amp; Fees</t>
  </si>
  <si>
    <t>575</t>
  </si>
  <si>
    <t>Epidemiology Support</t>
  </si>
  <si>
    <t>626</t>
  </si>
  <si>
    <t>Primary Care Support</t>
  </si>
  <si>
    <t>628</t>
  </si>
  <si>
    <t>Sexual Assault Intervention and Prevention</t>
  </si>
  <si>
    <t>Health Right Free Clinics</t>
  </si>
  <si>
    <t>727</t>
  </si>
  <si>
    <t>Healthy Lifestyles</t>
  </si>
  <si>
    <t>Maternal Mortality Review</t>
  </si>
  <si>
    <t>834</t>
  </si>
  <si>
    <t>Diabetes Education and Prevention</t>
  </si>
  <si>
    <t>State Trauma and Emergency Care System</t>
  </si>
  <si>
    <t>918</t>
  </si>
  <si>
    <t>WVU Charleston Poison Control Hotline</t>
  </si>
  <si>
    <t>Consolidated Medical Service Fund</t>
  </si>
  <si>
    <t>0525</t>
  </si>
  <si>
    <t>Behavioral Health Program - Unclassified</t>
  </si>
  <si>
    <t>219</t>
  </si>
  <si>
    <t>Jim's Dream</t>
  </si>
  <si>
    <t>Family Support Act</t>
  </si>
  <si>
    <t>221</t>
  </si>
  <si>
    <t>Institutional Facilities Operations</t>
  </si>
  <si>
    <t>335</t>
  </si>
  <si>
    <t>Substance Abuse Continuum Care</t>
  </si>
  <si>
    <t>Renaissance Program</t>
  </si>
  <si>
    <t>804</t>
  </si>
  <si>
    <t>Division of Health - WV Drinking Water Treatment</t>
  </si>
  <si>
    <t>West Virginia Drinking Water Treatment Revolving Fund - Transfer</t>
  </si>
  <si>
    <t>0561</t>
  </si>
  <si>
    <t>689</t>
  </si>
  <si>
    <t>Human Rights Commission</t>
  </si>
  <si>
    <t>0416</t>
  </si>
  <si>
    <t>Division of Human Services</t>
  </si>
  <si>
    <t>0403</t>
  </si>
  <si>
    <t>Child Care Development</t>
  </si>
  <si>
    <t>144</t>
  </si>
  <si>
    <t>Medical Services</t>
  </si>
  <si>
    <t>189</t>
  </si>
  <si>
    <t>Social Services</t>
  </si>
  <si>
    <t>195</t>
  </si>
  <si>
    <t>Family Preservation Program</t>
  </si>
  <si>
    <t>196</t>
  </si>
  <si>
    <t>Family Resource Networks</t>
  </si>
  <si>
    <t>274</t>
  </si>
  <si>
    <t>Domestic Violence Legal Services Fund</t>
  </si>
  <si>
    <t>384</t>
  </si>
  <si>
    <t>James "Tiger" Morton Catastrophic Illness Fund</t>
  </si>
  <si>
    <t>455</t>
  </si>
  <si>
    <t>I/DD Waiver</t>
  </si>
  <si>
    <t>466</t>
  </si>
  <si>
    <t>Child Protective Services Case Workers</t>
  </si>
  <si>
    <t>468</t>
  </si>
  <si>
    <t>OSCAR and RAPIDS</t>
  </si>
  <si>
    <t>515</t>
  </si>
  <si>
    <t>Title XIX Waiver for Seniors</t>
  </si>
  <si>
    <t>WV Teaching Hospitals Tertiary/Safety Net</t>
  </si>
  <si>
    <t>547</t>
  </si>
  <si>
    <t>Child Welfare System</t>
  </si>
  <si>
    <t>603</t>
  </si>
  <si>
    <t>In-Home Family Education</t>
  </si>
  <si>
    <t>688</t>
  </si>
  <si>
    <t>WV Works Separate State Program</t>
  </si>
  <si>
    <t>698</t>
  </si>
  <si>
    <t>Child Support Enforcement</t>
  </si>
  <si>
    <t>705</t>
  </si>
  <si>
    <t>Temporary Assistance for Needy Families/Maintenance of Effort</t>
  </si>
  <si>
    <t>707</t>
  </si>
  <si>
    <t>Child Care Maintenance of Effort Match</t>
  </si>
  <si>
    <t>708</t>
  </si>
  <si>
    <t>Grants for Licensed Domestic Violence Programs and Statewide Prevention</t>
  </si>
  <si>
    <t>750</t>
  </si>
  <si>
    <t>Community Based Services and Pilot Programs for Youth</t>
  </si>
  <si>
    <t>759</t>
  </si>
  <si>
    <t>Medical Services Administrative Costs</t>
  </si>
  <si>
    <t>789</t>
  </si>
  <si>
    <t>Traumatic Brain Injury Waiver</t>
  </si>
  <si>
    <t>835</t>
  </si>
  <si>
    <t>Indigent Burials</t>
  </si>
  <si>
    <t>851</t>
  </si>
  <si>
    <t>CHIP admin costs</t>
  </si>
  <si>
    <t>CHIP services</t>
  </si>
  <si>
    <t>Rural Hospitals Under 150 Beds</t>
  </si>
  <si>
    <t>940</t>
  </si>
  <si>
    <t>Children's Trust Fund - Transfer</t>
  </si>
  <si>
    <t>951</t>
  </si>
  <si>
    <t>PATH</t>
  </si>
  <si>
    <t>954</t>
  </si>
  <si>
    <t>TOTAL DEPARTMENT OF HEALTH AND HUMAN SERVICES</t>
  </si>
  <si>
    <t>DEPARTMENT OF MILITARY AFFAIRS AND PUBLIC SAFETY</t>
  </si>
  <si>
    <t>0430</t>
  </si>
  <si>
    <t>Fusion Center</t>
  </si>
  <si>
    <t>469</t>
  </si>
  <si>
    <t>directed transfer</t>
  </si>
  <si>
    <t>WV Fire and EMS Survivor Benefit</t>
  </si>
  <si>
    <t>939</t>
  </si>
  <si>
    <t>Homeland State Security Administrative Agency</t>
  </si>
  <si>
    <t>953</t>
  </si>
  <si>
    <t>Adjutant General - State Militia</t>
  </si>
  <si>
    <t>0433</t>
  </si>
  <si>
    <t>College Education Fund</t>
  </si>
  <si>
    <t>232</t>
  </si>
  <si>
    <t>Civil Air Patrol</t>
  </si>
  <si>
    <t>234</t>
  </si>
  <si>
    <t>Mountaineer ChalleNGe Academy</t>
  </si>
  <si>
    <t>709</t>
  </si>
  <si>
    <t>Armory Board Transfer</t>
  </si>
  <si>
    <t>746</t>
  </si>
  <si>
    <t>Military Authority</t>
  </si>
  <si>
    <t>748</t>
  </si>
  <si>
    <t>Drug Enforcement and Support</t>
  </si>
  <si>
    <t>74801</t>
  </si>
  <si>
    <t>Adjutant General - Military Fund</t>
  </si>
  <si>
    <t>0605</t>
  </si>
  <si>
    <t>West Virginia Parole Board</t>
  </si>
  <si>
    <t>0440</t>
  </si>
  <si>
    <t>Salaries of Members of West Virginia Parole Board</t>
  </si>
  <si>
    <t>227</t>
  </si>
  <si>
    <t xml:space="preserve">Division of Homeland Security and Emergency Management </t>
  </si>
  <si>
    <t>0443</t>
  </si>
  <si>
    <t>Radiological Emergency Preparedness</t>
  </si>
  <si>
    <t>554</t>
  </si>
  <si>
    <t>SIRN</t>
  </si>
  <si>
    <t>55401</t>
  </si>
  <si>
    <t>Mine and Industrial Accident Rapid Response Call Center</t>
  </si>
  <si>
    <t>781</t>
  </si>
  <si>
    <t>Early Warning Flood System</t>
  </si>
  <si>
    <t>877</t>
  </si>
  <si>
    <t>944</t>
  </si>
  <si>
    <t>Division of Corrections - Central Office</t>
  </si>
  <si>
    <t>0446</t>
  </si>
  <si>
    <t>Division of Corrections - Correctional Units</t>
  </si>
  <si>
    <t>Employee Benefits</t>
  </si>
  <si>
    <t>0450</t>
  </si>
  <si>
    <t>010</t>
  </si>
  <si>
    <t>Facilities Planning and Admin</t>
  </si>
  <si>
    <t>386</t>
  </si>
  <si>
    <t>Charleston Correctional Center</t>
  </si>
  <si>
    <t>456</t>
  </si>
  <si>
    <t>Beckley Correctional Center</t>
  </si>
  <si>
    <t>490</t>
  </si>
  <si>
    <t>Anthony Center</t>
  </si>
  <si>
    <t>504</t>
  </si>
  <si>
    <t>Huttonsville Correctional Center</t>
  </si>
  <si>
    <t>514</t>
  </si>
  <si>
    <t>Northern Correctional Facility</t>
  </si>
  <si>
    <t>534</t>
  </si>
  <si>
    <t>Inmate Medical Expenses</t>
  </si>
  <si>
    <t>535</t>
  </si>
  <si>
    <t>Prunytown Correctional Center</t>
  </si>
  <si>
    <t>543</t>
  </si>
  <si>
    <t>Corrections Academy</t>
  </si>
  <si>
    <t>569</t>
  </si>
  <si>
    <t>Martinsburg Correctional Center</t>
  </si>
  <si>
    <t>663</t>
  </si>
  <si>
    <t>Parole Services</t>
  </si>
  <si>
    <t>686</t>
  </si>
  <si>
    <t>Special Services</t>
  </si>
  <si>
    <t>687</t>
  </si>
  <si>
    <t>Information Tecnology Services</t>
  </si>
  <si>
    <t>Investigative services</t>
  </si>
  <si>
    <t>Salem Correctional Center</t>
  </si>
  <si>
    <t>774</t>
  </si>
  <si>
    <t>McDowell County Correctional Center</t>
  </si>
  <si>
    <t>790</t>
  </si>
  <si>
    <t>Stevens Correctional Facility</t>
  </si>
  <si>
    <t>791</t>
  </si>
  <si>
    <t>Parkersburg Correctional Center</t>
  </si>
  <si>
    <t>828</t>
  </si>
  <si>
    <t>St. Mary's Correctional Center</t>
  </si>
  <si>
    <t>881</t>
  </si>
  <si>
    <t>Denmar Correctional Facility</t>
  </si>
  <si>
    <t>882</t>
  </si>
  <si>
    <t>Ohio County Correctional Facility</t>
  </si>
  <si>
    <t>883</t>
  </si>
  <si>
    <t>Mt. Olive Correctional Facility</t>
  </si>
  <si>
    <t>888</t>
  </si>
  <si>
    <t>Lakin Correctional Facility</t>
  </si>
  <si>
    <t>896</t>
  </si>
  <si>
    <t>WV State Police</t>
  </si>
  <si>
    <t>0453</t>
  </si>
  <si>
    <t>Trooper Class</t>
  </si>
  <si>
    <t>52100</t>
  </si>
  <si>
    <t>Vehicle Purchase</t>
  </si>
  <si>
    <t>451</t>
  </si>
  <si>
    <t>Barracks Lease Payments</t>
  </si>
  <si>
    <t>556</t>
  </si>
  <si>
    <t>Communications and Other Equipment</t>
  </si>
  <si>
    <t>558</t>
  </si>
  <si>
    <t>Trooper Retirement Fund</t>
  </si>
  <si>
    <t>605</t>
  </si>
  <si>
    <t>Handgun Administration Expense</t>
  </si>
  <si>
    <t>747</t>
  </si>
  <si>
    <t>Automated Fingerprint Identification system</t>
  </si>
  <si>
    <t>898</t>
  </si>
  <si>
    <t>Fire Commission</t>
  </si>
  <si>
    <t>0436</t>
  </si>
  <si>
    <t>0546</t>
  </si>
  <si>
    <t>Child Advocacy Centers</t>
  </si>
  <si>
    <t>458</t>
  </si>
  <si>
    <t>Community Corrections</t>
  </si>
  <si>
    <t>561</t>
  </si>
  <si>
    <t>Juvenile Reinvestment Initiative</t>
  </si>
  <si>
    <t>Statistical Analysis Program</t>
  </si>
  <si>
    <t>597</t>
  </si>
  <si>
    <t>Sexual Assault Forensic Examination Commission</t>
  </si>
  <si>
    <t>714</t>
  </si>
  <si>
    <t>Qualitative Analysis and Training for Youth Services</t>
  </si>
  <si>
    <t>Law Enforcement Professional Standards</t>
  </si>
  <si>
    <t>838</t>
  </si>
  <si>
    <t>Division of Juvenile Serives</t>
  </si>
  <si>
    <t>Jones Building Treatment Center</t>
  </si>
  <si>
    <t>0570</t>
  </si>
  <si>
    <t>261</t>
  </si>
  <si>
    <t>Statewide Reporting Centers</t>
  </si>
  <si>
    <t>262</t>
  </si>
  <si>
    <t>Robert L. Shell Juvenile Center</t>
  </si>
  <si>
    <t>267</t>
  </si>
  <si>
    <t xml:space="preserve">Resident Medical Expenses </t>
  </si>
  <si>
    <t>Central Office</t>
  </si>
  <si>
    <t>701</t>
  </si>
  <si>
    <t>Gene Spadaro Juvenile Center</t>
  </si>
  <si>
    <t>793</t>
  </si>
  <si>
    <t>Kenneth Honey Rubenstein Center</t>
  </si>
  <si>
    <t>980</t>
  </si>
  <si>
    <t>Vicki Douglas Juvenile Center</t>
  </si>
  <si>
    <t>981</t>
  </si>
  <si>
    <t>Northern Regional Juvenile Center</t>
  </si>
  <si>
    <t>982</t>
  </si>
  <si>
    <t>Lorrie Yeager Jr. Juvenile Center</t>
  </si>
  <si>
    <t>983</t>
  </si>
  <si>
    <t>Sam Perdue Juvenile Center</t>
  </si>
  <si>
    <t>984</t>
  </si>
  <si>
    <t>Tiger Morton Center</t>
  </si>
  <si>
    <t>985</t>
  </si>
  <si>
    <t>Donald R. Kuhn Juvenile Center</t>
  </si>
  <si>
    <t>986</t>
  </si>
  <si>
    <t>J.M. "Chick" Buckbee Juvenile Center</t>
  </si>
  <si>
    <t>987</t>
  </si>
  <si>
    <t>Division of Protectice Services</t>
  </si>
  <si>
    <t>0585</t>
  </si>
  <si>
    <t>Division of Administrative Services</t>
  </si>
  <si>
    <t>0619</t>
  </si>
  <si>
    <t>100</t>
  </si>
  <si>
    <t>TOTAL DEPARTMENT OF MILITARY AFFAIRS AND PUBLIC SAFETY</t>
  </si>
  <si>
    <t>DEPARTMENT OF REVENUE</t>
  </si>
  <si>
    <t>0465</t>
  </si>
  <si>
    <t xml:space="preserve">Unclassified   </t>
  </si>
  <si>
    <t>Tax Division</t>
  </si>
  <si>
    <t>0470</t>
  </si>
  <si>
    <t>Tax Technology Upgrade</t>
  </si>
  <si>
    <t>Integrated Tax Assessment System</t>
  </si>
  <si>
    <t>29200</t>
  </si>
  <si>
    <t>Multi State Tax Commission</t>
  </si>
  <si>
    <t>653</t>
  </si>
  <si>
    <t>State Budget Office</t>
  </si>
  <si>
    <t>0595</t>
  </si>
  <si>
    <t>WV Office of Tax Appeals</t>
  </si>
  <si>
    <t>0593</t>
  </si>
  <si>
    <t>Division of Prof and Occup Licenses - State Athletic Commission</t>
  </si>
  <si>
    <t>0523</t>
  </si>
  <si>
    <t>TOTAL DEPARTMENT OF REVENUE</t>
  </si>
  <si>
    <t>DEPARTMENT OF TRANSPORTATION</t>
  </si>
  <si>
    <t>State Rail Authority</t>
  </si>
  <si>
    <t>0506</t>
  </si>
  <si>
    <t>Division of Public Transit</t>
  </si>
  <si>
    <t>0510</t>
  </si>
  <si>
    <t>Public Port Authority</t>
  </si>
  <si>
    <t>0581</t>
  </si>
  <si>
    <t>Division of Multimodal Transportation</t>
  </si>
  <si>
    <t>Brim Premium</t>
  </si>
  <si>
    <t>Aeronautics Commission</t>
  </si>
  <si>
    <t>0582</t>
  </si>
  <si>
    <t>TOTAL DEPARTMENT OF TRANSPORTATION</t>
  </si>
  <si>
    <t>DEPARTMENT OF VETERANS' ASSISTANCE</t>
  </si>
  <si>
    <t>Department of Veterans' Assistance</t>
  </si>
  <si>
    <t>0456</t>
  </si>
  <si>
    <t>Veterans' Field Offices</t>
  </si>
  <si>
    <t>228</t>
  </si>
  <si>
    <t>Veterans' Nursing Home</t>
  </si>
  <si>
    <t>286</t>
  </si>
  <si>
    <t>Veterans' Toll Free Assistance Line</t>
  </si>
  <si>
    <t>328</t>
  </si>
  <si>
    <t>Veterans' Reeducation Assistance</t>
  </si>
  <si>
    <t>329</t>
  </si>
  <si>
    <t>Veterans' Grant Program</t>
  </si>
  <si>
    <t>342</t>
  </si>
  <si>
    <t>Veterans' Grave Markers</t>
  </si>
  <si>
    <t>473</t>
  </si>
  <si>
    <t>Veterans' Outreach Programs</t>
  </si>
  <si>
    <t>617</t>
  </si>
  <si>
    <t>Memorial Day Patriotic Exercise</t>
  </si>
  <si>
    <t>697</t>
  </si>
  <si>
    <t>Veterans Cemetary</t>
  </si>
  <si>
    <t>808</t>
  </si>
  <si>
    <t>Division of Veterans' Affairs - Veterans' Home</t>
  </si>
  <si>
    <t>0460</t>
  </si>
  <si>
    <t>TOTAL DEPARTMENT OF VETERANS' ASSISTANCE</t>
  </si>
  <si>
    <t>BUREAU OF SENIOR SERVICES</t>
  </si>
  <si>
    <t xml:space="preserve">Bureau of Senior Services </t>
  </si>
  <si>
    <t>Transfer to Division of Human Services for Health Care and Title XIX Waiver for Senior Citizens</t>
  </si>
  <si>
    <t>0420</t>
  </si>
  <si>
    <t>539</t>
  </si>
  <si>
    <t>TOTAL BUREAU OF SENIOR SERVICES</t>
  </si>
  <si>
    <t>West Virginia Council for Community and Technical Education</t>
  </si>
  <si>
    <t>WV Council for Community and Tech Community College Ed - Control Account</t>
  </si>
  <si>
    <t>0596</t>
  </si>
  <si>
    <t>392</t>
  </si>
  <si>
    <t>Transit Training Partnership</t>
  </si>
  <si>
    <t>783</t>
  </si>
  <si>
    <t>Community College Workforce Development</t>
  </si>
  <si>
    <t>878</t>
  </si>
  <si>
    <t>College Transition Program</t>
  </si>
  <si>
    <t>887</t>
  </si>
  <si>
    <t>West Virginia Advance Workforce Development</t>
  </si>
  <si>
    <t>893</t>
  </si>
  <si>
    <t>Technical Program Development</t>
  </si>
  <si>
    <t>894</t>
  </si>
  <si>
    <t>WV Invests Grant Program</t>
  </si>
  <si>
    <t>Mountwest Community and Technical College</t>
  </si>
  <si>
    <t>0599</t>
  </si>
  <si>
    <t>487</t>
  </si>
  <si>
    <t>New River Community and Technical College</t>
  </si>
  <si>
    <t>0600</t>
  </si>
  <si>
    <t>358</t>
  </si>
  <si>
    <t>Pierpont Community &amp; Technical College</t>
  </si>
  <si>
    <t>0597</t>
  </si>
  <si>
    <t>930</t>
  </si>
  <si>
    <t>Blue Ridge Community and Technical College</t>
  </si>
  <si>
    <t>0601</t>
  </si>
  <si>
    <t>885</t>
  </si>
  <si>
    <t>Eastern West Virginia Community and Technical College</t>
  </si>
  <si>
    <t>0587</t>
  </si>
  <si>
    <t>412</t>
  </si>
  <si>
    <t>Southern West Virginia Community and Technical College</t>
  </si>
  <si>
    <t>0380</t>
  </si>
  <si>
    <t>446</t>
  </si>
  <si>
    <t>West Virginia Northern Community and Technical College</t>
  </si>
  <si>
    <t>0383</t>
  </si>
  <si>
    <t>447</t>
  </si>
  <si>
    <t>West Virginia University - Parkersburg</t>
  </si>
  <si>
    <t>0351</t>
  </si>
  <si>
    <t>471</t>
  </si>
  <si>
    <t>Bridgevalley community and technical college</t>
  </si>
  <si>
    <t>0618</t>
  </si>
  <si>
    <t>717</t>
  </si>
  <si>
    <t>TOTAL WV COUNCIL FOR COMMUNITY AND TECH COLLEGE EDUCATION</t>
  </si>
  <si>
    <t>Higher Education Policy Commission</t>
  </si>
  <si>
    <t>Higher Ed Policy Commision - Admin - Control Account</t>
  </si>
  <si>
    <t>0589</t>
  </si>
  <si>
    <t>Higher Education Grant Program</t>
  </si>
  <si>
    <t>164</t>
  </si>
  <si>
    <t>Tuition Contract Program</t>
  </si>
  <si>
    <t>165</t>
  </si>
  <si>
    <t>Underwood-Smith Scholarship</t>
  </si>
  <si>
    <t>167</t>
  </si>
  <si>
    <t>38600</t>
  </si>
  <si>
    <t>Higher Education System Initiatives</t>
  </si>
  <si>
    <t>48801</t>
  </si>
  <si>
    <t>PROMISE Scholarship - Transfer</t>
  </si>
  <si>
    <t>800</t>
  </si>
  <si>
    <t>HEAPS Grant Program</t>
  </si>
  <si>
    <t>867</t>
  </si>
  <si>
    <t>Mental Health Provider Loan Repayment</t>
  </si>
  <si>
    <t>RHI Program and Site Support - RHEP Program Admin</t>
  </si>
  <si>
    <t>Health Professionals Student Loan Program</t>
  </si>
  <si>
    <t>Higher Ed Policy Commision - Admin - Control Account - WV Network for Educational Telecomputing</t>
  </si>
  <si>
    <t>WVNET</t>
  </si>
  <si>
    <t>0551</t>
  </si>
  <si>
    <t>169</t>
  </si>
  <si>
    <t>WVU - School of Medicine Medical School Fund</t>
  </si>
  <si>
    <t>WVU School of Health Science - Eastern Division</t>
  </si>
  <si>
    <t>0343</t>
  </si>
  <si>
    <t>056</t>
  </si>
  <si>
    <t>WVU-School of Health Sciences</t>
  </si>
  <si>
    <t>174</t>
  </si>
  <si>
    <t>WVU School of Health Sciences - Charleston Division</t>
  </si>
  <si>
    <t>175</t>
  </si>
  <si>
    <t>Rural Health Outreach Program</t>
  </si>
  <si>
    <t>377</t>
  </si>
  <si>
    <t>West Virginia University School of
   Medicine BRIM Subsidy</t>
  </si>
  <si>
    <t>460</t>
  </si>
  <si>
    <t>WVU - General Admin Fund</t>
  </si>
  <si>
    <t>West Virginia University</t>
  </si>
  <si>
    <t>0344</t>
  </si>
  <si>
    <t>459</t>
  </si>
  <si>
    <t xml:space="preserve">Jackson's Mill </t>
  </si>
  <si>
    <t>461</t>
  </si>
  <si>
    <t>West Virginia University Institute for Technology</t>
  </si>
  <si>
    <t>479</t>
  </si>
  <si>
    <t>State Priorities - Brownfield Professional Development</t>
  </si>
  <si>
    <t>531</t>
  </si>
  <si>
    <t>West Virginia University - Potomac State</t>
  </si>
  <si>
    <t>994</t>
  </si>
  <si>
    <t>Marshall University - School of Medicine</t>
  </si>
  <si>
    <t>Marshall Medical School</t>
  </si>
  <si>
    <t>0347</t>
  </si>
  <si>
    <t>173</t>
  </si>
  <si>
    <t>Forensic Lab</t>
  </si>
  <si>
    <t>Center for Rural Health</t>
  </si>
  <si>
    <t>Marshall University Medical School BRIM Subsidy</t>
  </si>
  <si>
    <t>0586</t>
  </si>
  <si>
    <t>449</t>
  </si>
  <si>
    <t>Marshall University - General Admin Fund</t>
  </si>
  <si>
    <t>Marshall University</t>
  </si>
  <si>
    <t>0348</t>
  </si>
  <si>
    <t>448</t>
  </si>
  <si>
    <t>VISTA E-Learning</t>
  </si>
  <si>
    <t>519</t>
  </si>
  <si>
    <t>Marshall University Graduate College Writing Project</t>
  </si>
  <si>
    <t>Luke Lee Listening Language and Learning Lab</t>
  </si>
  <si>
    <t>WV Autism Training Center</t>
  </si>
  <si>
    <t>932</t>
  </si>
  <si>
    <t>WV School of Osteopathic Medicine</t>
  </si>
  <si>
    <t>School of Osteopathic Medicine</t>
  </si>
  <si>
    <t>0336</t>
  </si>
  <si>
    <t>172</t>
  </si>
  <si>
    <t>School of Osteopathic Medicine BRIM Subsidy</t>
  </si>
  <si>
    <t>403</t>
  </si>
  <si>
    <t>Rural Health Initiative - Medical Schools Support</t>
  </si>
  <si>
    <t>581</t>
  </si>
  <si>
    <t>Bluefield State College</t>
  </si>
  <si>
    <t>0354</t>
  </si>
  <si>
    <t>408</t>
  </si>
  <si>
    <t>Concord University</t>
  </si>
  <si>
    <t>0357</t>
  </si>
  <si>
    <t>410</t>
  </si>
  <si>
    <t>Fairmont State University</t>
  </si>
  <si>
    <t>0360</t>
  </si>
  <si>
    <t>414</t>
  </si>
  <si>
    <t>Glenville State College</t>
  </si>
  <si>
    <t>0363</t>
  </si>
  <si>
    <t>428</t>
  </si>
  <si>
    <t>Shepherd University</t>
  </si>
  <si>
    <t>0366</t>
  </si>
  <si>
    <t>432</t>
  </si>
  <si>
    <t>West Liberty University</t>
  </si>
  <si>
    <t>0370</t>
  </si>
  <si>
    <t>439</t>
  </si>
  <si>
    <t xml:space="preserve">West Virginia State University  </t>
  </si>
  <si>
    <t>0373</t>
  </si>
  <si>
    <t>441</t>
  </si>
  <si>
    <t>West Virginia State University Land Grant Match</t>
  </si>
  <si>
    <t>956</t>
  </si>
  <si>
    <t>TOTAL HIGHER EDUCATION POLICY COMMISSION</t>
  </si>
  <si>
    <t>Claims against the state</t>
  </si>
  <si>
    <t>TOTAL GENERAL REVENUE</t>
  </si>
  <si>
    <t>FY 2021 Final</t>
  </si>
  <si>
    <t xml:space="preserve">Sec 4: Appropriations from lottery net profits                                   Agency/Activity                                   </t>
  </si>
  <si>
    <t>act</t>
  </si>
  <si>
    <t>Education, Arts, Sciences, and Tourism - Debt Service Fund</t>
  </si>
  <si>
    <t>Debt Service - Total</t>
  </si>
  <si>
    <t>310</t>
  </si>
  <si>
    <t>West Virginia Development Office - Division of Tourism</t>
  </si>
  <si>
    <t>Other Post Employee Benefits - Transfer</t>
  </si>
  <si>
    <t>289</t>
  </si>
  <si>
    <t>Tourism - Telemarketing Center</t>
  </si>
  <si>
    <t>463</t>
  </si>
  <si>
    <t>WV Film Office</t>
  </si>
  <si>
    <t>498</t>
  </si>
  <si>
    <t>Tourism - Advertising</t>
  </si>
  <si>
    <t>618</t>
  </si>
  <si>
    <t>Tourism - Operations</t>
  </si>
  <si>
    <t>662</t>
  </si>
  <si>
    <t>Division of Nautral Resources</t>
  </si>
  <si>
    <t>Pricketts Fort State Park</t>
  </si>
  <si>
    <t>324</t>
  </si>
  <si>
    <t>Non-Game Wildlife</t>
  </si>
  <si>
    <t>527</t>
  </si>
  <si>
    <t>619</t>
  </si>
  <si>
    <t>FBI Checks</t>
  </si>
  <si>
    <t>372</t>
  </si>
  <si>
    <t>Vocational Education Equipment Replacement</t>
  </si>
  <si>
    <t>393</t>
  </si>
  <si>
    <t>Assessment Program</t>
  </si>
  <si>
    <t>Literacy Project</t>
  </si>
  <si>
    <t>21st Century Technology Infrastructure Network Tools and Support</t>
  </si>
  <si>
    <t>State Department of Education - School Building Authority - Debt Service Fund</t>
  </si>
  <si>
    <t>Department of Education and the Arts - Office of the Secretary - Lottery Education Fund</t>
  </si>
  <si>
    <t>Commission for National and Community Service</t>
  </si>
  <si>
    <t>Arts Program</t>
  </si>
  <si>
    <t>College Readiness</t>
  </si>
  <si>
    <t>Challenger Learning Center</t>
  </si>
  <si>
    <t>Statewide STEM 21st Century Academy</t>
  </si>
  <si>
    <t>897</t>
  </si>
  <si>
    <t>899</t>
  </si>
  <si>
    <t>Division of Culture and History - Lottery Education Fund</t>
  </si>
  <si>
    <t>Huntington Symphony</t>
  </si>
  <si>
    <t>027</t>
  </si>
  <si>
    <t>Fairs and Festivals</t>
  </si>
  <si>
    <t>122</t>
  </si>
  <si>
    <t>Preservation West Virginia</t>
  </si>
  <si>
    <t>Archeological Curation/Capital Improvements</t>
  </si>
  <si>
    <t>Historic Preservation Grants</t>
  </si>
  <si>
    <t>311</t>
  </si>
  <si>
    <t>West Virginia Public Theater</t>
  </si>
  <si>
    <t>312</t>
  </si>
  <si>
    <t>Greenbrier Valley Theater</t>
  </si>
  <si>
    <t>423</t>
  </si>
  <si>
    <t>Theater Arts of West Virginia</t>
  </si>
  <si>
    <t>464</t>
  </si>
  <si>
    <t>Marshall Artists Series</t>
  </si>
  <si>
    <t>518</t>
  </si>
  <si>
    <t>Grants for Competitive Arts Program</t>
  </si>
  <si>
    <t>624</t>
  </si>
  <si>
    <t>West Virginia State Fair</t>
  </si>
  <si>
    <t>657</t>
  </si>
  <si>
    <t>Contemporary American Theater Festival</t>
  </si>
  <si>
    <t>811</t>
  </si>
  <si>
    <t>Independence Hall</t>
  </si>
  <si>
    <t>812</t>
  </si>
  <si>
    <t>Mountain State Forest Festival</t>
  </si>
  <si>
    <t>864</t>
  </si>
  <si>
    <t>WV Symphony</t>
  </si>
  <si>
    <t>907</t>
  </si>
  <si>
    <t>Wheeling Symphony</t>
  </si>
  <si>
    <t>908</t>
  </si>
  <si>
    <t>Save the Music</t>
  </si>
  <si>
    <t>Appalachian Children's Chorus</t>
  </si>
  <si>
    <t>916</t>
  </si>
  <si>
    <t>Library Commission -Lottery Education Fund</t>
  </si>
  <si>
    <t>Books and Films</t>
  </si>
  <si>
    <t>179</t>
  </si>
  <si>
    <t>Services to Libraries</t>
  </si>
  <si>
    <t>180</t>
  </si>
  <si>
    <t>Grants to Public Libraries</t>
  </si>
  <si>
    <t>182</t>
  </si>
  <si>
    <t>Digital Resources</t>
  </si>
  <si>
    <t>309</t>
  </si>
  <si>
    <t>Infomine Network</t>
  </si>
  <si>
    <t>884</t>
  </si>
  <si>
    <t>Bureau of Senior Services - Lottery Senior Citizens Fund</t>
  </si>
  <si>
    <t>Local Programs Service Delivery Costs</t>
  </si>
  <si>
    <t>200</t>
  </si>
  <si>
    <t>Silver Haired Legislature</t>
  </si>
  <si>
    <t>202</t>
  </si>
  <si>
    <t>Senior Citizen  Centers and Programs</t>
  </si>
  <si>
    <t>462</t>
  </si>
  <si>
    <t>Transfer to Division of Human Services for
   Health Care and Title XIX Waiver for
   Senior Citizens</t>
  </si>
  <si>
    <t>Roger Tompkins Alzheimers Respite Care</t>
  </si>
  <si>
    <t>643</t>
  </si>
  <si>
    <t>Regional Aged and Disabled Resource Center</t>
  </si>
  <si>
    <t>767</t>
  </si>
  <si>
    <t>Senior Services Medicaid Transfer</t>
  </si>
  <si>
    <t>871</t>
  </si>
  <si>
    <t>WV Alzheimer's Hotline</t>
  </si>
  <si>
    <t>Legislative Initiatives for the Elderly</t>
  </si>
  <si>
    <t>904</t>
  </si>
  <si>
    <t>Long Term Care Ombudsmen</t>
  </si>
  <si>
    <t>905</t>
  </si>
  <si>
    <t>In-Home Services and Nutrition for Senior Citizens</t>
  </si>
  <si>
    <t>917</t>
  </si>
  <si>
    <t>HIGHER EDUCATION</t>
  </si>
  <si>
    <t>Community and Technical College - Capital Improvement Fund</t>
  </si>
  <si>
    <t>Debt Service-Total</t>
  </si>
  <si>
    <t>Higher Education Policy Commission - Lottery Education - Higher Eduction Policy Commission - Control Account</t>
  </si>
  <si>
    <t>RHI Program and Site Support</t>
  </si>
  <si>
    <t>036</t>
  </si>
  <si>
    <t>RHI Program and Site Support - RHEP Program Administration</t>
  </si>
  <si>
    <t>037</t>
  </si>
  <si>
    <t>RHI Program and Site Support - Grad Med Ed and Fiscal Oversight</t>
  </si>
  <si>
    <t>038</t>
  </si>
  <si>
    <t>Minority Doctoral Fellowship</t>
  </si>
  <si>
    <t>166</t>
  </si>
  <si>
    <t>Underwood-Smith Scholarship Program - Student Awards</t>
  </si>
  <si>
    <t>Health Sciences Scholarship</t>
  </si>
  <si>
    <t>176</t>
  </si>
  <si>
    <t>Vice Chancellor for Health Sciences - Rural Health Residency Program</t>
  </si>
  <si>
    <t>601</t>
  </si>
  <si>
    <t>WV Engineering, Science, and Technical Scholarship Program</t>
  </si>
  <si>
    <t>868</t>
  </si>
  <si>
    <t>Higher Education Policy Commission – Lottery Education - WVU School of Medicine</t>
  </si>
  <si>
    <t>WVU Health Sciences - RHI Program and Site Support</t>
  </si>
  <si>
    <t>035</t>
  </si>
  <si>
    <t>MA Public Health Program and Health Science
   Technology</t>
  </si>
  <si>
    <t>623</t>
  </si>
  <si>
    <t>Health Sciences Career Opportunities Program</t>
  </si>
  <si>
    <t>869</t>
  </si>
  <si>
    <t>HSTA Program</t>
  </si>
  <si>
    <t>870</t>
  </si>
  <si>
    <t>Center for Excellence in Disabilities</t>
  </si>
  <si>
    <t>967</t>
  </si>
  <si>
    <t>Higher Education Policy Commission – Lottery Education - Marshall University</t>
  </si>
  <si>
    <t>807</t>
  </si>
  <si>
    <t>Higher Education Policy Commission – Lottery Education - Marshall University School of Medicine</t>
  </si>
  <si>
    <t>Marshall Medical School - RHI Program and Site Support</t>
  </si>
  <si>
    <t>033</t>
  </si>
  <si>
    <t>TOTAL HIGHER EDUCATION</t>
  </si>
  <si>
    <t>TOTAL LOTTERY</t>
  </si>
  <si>
    <t xml:space="preserve">Sec 5: Appropriations from excess lottery                                   Agency/Activity                                   </t>
  </si>
  <si>
    <t>7207 - Lottery Commission - Refundable Credit</t>
  </si>
  <si>
    <t>Directed Transfer</t>
  </si>
  <si>
    <t>700</t>
  </si>
  <si>
    <t>7206 - Lottery Commission - General Purpose Account</t>
  </si>
  <si>
    <t xml:space="preserve">4295 - Education Improvement Fund </t>
  </si>
  <si>
    <t>9065 - Economic Development Authority - Economic Development Project Fund</t>
  </si>
  <si>
    <t>Economic Development Authority - Cacapon and Beech Fork State Parks Lottery Revenue Debt Service Fund</t>
  </si>
  <si>
    <t>debt service</t>
  </si>
  <si>
    <t>Economic Development Authority - State Parks Lottery Revenue Debt Service Fund</t>
  </si>
  <si>
    <t>Debt service</t>
  </si>
  <si>
    <t>3514 - School Building Authority</t>
  </si>
  <si>
    <t>3390 - West Virginia Infrastructure Council</t>
  </si>
  <si>
    <t>4297 - Higher Education Improvement Fund</t>
  </si>
  <si>
    <t>3277 - State Park Improvement Fund</t>
  </si>
  <si>
    <t>7208 - Lottery Commission -  Excess Lottery Revenue Fund Surplus</t>
  </si>
  <si>
    <t xml:space="preserve"> </t>
  </si>
  <si>
    <t>Racing Commision</t>
  </si>
  <si>
    <t>Special Breeders Compensation</t>
  </si>
  <si>
    <t>Lottery Commission - Distributions to Statutory Funds and Purposes</t>
  </si>
  <si>
    <t>Parking Garage Fund – Transfer</t>
  </si>
  <si>
    <t>2004 Capitol Complex Parking Garage Fund – Transfer</t>
  </si>
  <si>
    <t>Capitol Dome and Improvements Fund – Transfer</t>
  </si>
  <si>
    <t>Capitol Renovation and Improvement Fund – Transfer</t>
  </si>
  <si>
    <t xml:space="preserve">Development Office Promotion Fund – Transfer </t>
  </si>
  <si>
    <t>Research Challenge Fund – Transfer</t>
  </si>
  <si>
    <t>Tourism Promotion Fund – Transfer</t>
  </si>
  <si>
    <t>Cultural Facilities and Capitol Resources Matching Grant Program Fund - Transfer</t>
  </si>
  <si>
    <t>Workers’ Compensation Debt Reduction Fund – Transfer</t>
  </si>
  <si>
    <t xml:space="preserve">State Debt Reduction Fund – Transfer </t>
  </si>
  <si>
    <t>General Revenue Fund – Transfer</t>
  </si>
  <si>
    <t>West Virginia Racing Commission Racetrack Video Lottery Account</t>
  </si>
  <si>
    <t xml:space="preserve">Historic Resort Hotel Fund </t>
  </si>
  <si>
    <t xml:space="preserve">Licensed Racetrack Regular Purse Fund </t>
  </si>
  <si>
    <t>3517 - State Department of Education</t>
  </si>
  <si>
    <t>Teachers Retirement Savings realized</t>
  </si>
  <si>
    <t>Total Excess Lottery</t>
  </si>
  <si>
    <t>Salary and Benefits of Cabinet Secretary and Agency Heads</t>
  </si>
  <si>
    <t>DEPARTMENT OF Tourism</t>
  </si>
  <si>
    <t>Brand promotion</t>
  </si>
  <si>
    <t>Public relations</t>
  </si>
  <si>
    <t>Events and sponsorships</t>
  </si>
  <si>
    <t>Industry development</t>
  </si>
  <si>
    <t>State parks and rec advertising</t>
  </si>
  <si>
    <t>Total DEPARTMENT OF TOURISM</t>
  </si>
  <si>
    <t>DEPARTMENT OF ECONOMIC DEVELOPMENT</t>
  </si>
  <si>
    <t>TOTAL DEPARTMENT OF ECONOMIC DEVELOPMENT</t>
  </si>
  <si>
    <t>Department of Arts, Culture, and History</t>
  </si>
  <si>
    <t>veterans outreach programs</t>
  </si>
  <si>
    <t>Directed Transfer - promise</t>
  </si>
  <si>
    <t>FY 2022 Governor's Proposed</t>
  </si>
  <si>
    <t>FY 2022 Final</t>
  </si>
  <si>
    <t>Division of Justice and Community Services</t>
  </si>
  <si>
    <t>Misc Boards and Commissions</t>
  </si>
  <si>
    <t>TOTAL MISC BOARDS AND COMMISSIONS</t>
  </si>
  <si>
    <t>Salary and Benefits of Cabinet Secretray and Agency 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</si>
</sst>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6">
    <xf numFmtId="0" fontId="0" fillId="0" borderId="0" xfId="0"/>
    <xf numFmtId="0" fontId="4" fillId="2" borderId="1" xfId="3" applyFont="1" applyFill="1" applyBorder="1" applyAlignment="1">
      <alignment wrapText="1"/>
    </xf>
    <xf numFmtId="49" fontId="4" fillId="2" borderId="1" xfId="3" applyNumberFormat="1" applyFont="1" applyFill="1" applyBorder="1" applyAlignment="1">
      <alignment wrapText="1"/>
    </xf>
    <xf numFmtId="49" fontId="4" fillId="2" borderId="2" xfId="3" applyNumberFormat="1" applyFont="1" applyFill="1" applyBorder="1" applyAlignment="1" applyProtection="1">
      <alignment horizontal="center"/>
    </xf>
    <xf numFmtId="0" fontId="4" fillId="3" borderId="1" xfId="3" applyFont="1" applyFill="1" applyBorder="1" applyAlignment="1" applyProtection="1"/>
    <xf numFmtId="49" fontId="4" fillId="2" borderId="0" xfId="3" applyNumberFormat="1" applyFont="1" applyFill="1" applyBorder="1" applyAlignment="1">
      <alignment wrapText="1"/>
    </xf>
    <xf numFmtId="49" fontId="5" fillId="2" borderId="3" xfId="3" applyNumberFormat="1" applyFont="1" applyFill="1" applyBorder="1" applyAlignment="1" applyProtection="1">
      <alignment horizontal="center"/>
    </xf>
    <xf numFmtId="0" fontId="6" fillId="2" borderId="0" xfId="3" applyFont="1" applyFill="1" applyBorder="1" applyAlignment="1" applyProtection="1"/>
    <xf numFmtId="0" fontId="5" fillId="2" borderId="0" xfId="3" applyFont="1" applyFill="1" applyBorder="1" applyAlignment="1">
      <alignment wrapText="1"/>
    </xf>
    <xf numFmtId="49" fontId="7" fillId="2" borderId="0" xfId="3" applyNumberFormat="1" applyFont="1" applyFill="1" applyBorder="1" applyAlignment="1"/>
    <xf numFmtId="0" fontId="5" fillId="2" borderId="1" xfId="3" applyFont="1" applyFill="1" applyBorder="1" applyAlignment="1">
      <alignment wrapText="1"/>
    </xf>
    <xf numFmtId="49" fontId="7" fillId="2" borderId="1" xfId="3" applyNumberFormat="1" applyFont="1" applyFill="1" applyBorder="1" applyAlignment="1"/>
    <xf numFmtId="49" fontId="5" fillId="2" borderId="2" xfId="3" applyNumberFormat="1" applyFont="1" applyFill="1" applyBorder="1" applyAlignment="1" applyProtection="1">
      <alignment horizontal="center"/>
    </xf>
    <xf numFmtId="49" fontId="5" fillId="2" borderId="0" xfId="3" applyNumberFormat="1" applyFont="1" applyFill="1" applyBorder="1" applyAlignment="1">
      <alignment wrapText="1"/>
    </xf>
    <xf numFmtId="0" fontId="6" fillId="2" borderId="0" xfId="3" applyFont="1" applyFill="1" applyBorder="1" applyAlignment="1">
      <alignment wrapText="1"/>
    </xf>
    <xf numFmtId="49" fontId="4" fillId="2" borderId="3" xfId="3" applyNumberFormat="1" applyFont="1" applyFill="1" applyBorder="1" applyAlignment="1" applyProtection="1">
      <alignment horizontal="center"/>
    </xf>
    <xf numFmtId="49" fontId="7" fillId="2" borderId="0" xfId="3" applyNumberFormat="1" applyFont="1" applyFill="1" applyBorder="1" applyAlignment="1">
      <alignment wrapText="1"/>
    </xf>
    <xf numFmtId="49" fontId="7" fillId="2" borderId="1" xfId="3" applyNumberFormat="1" applyFont="1" applyFill="1" applyBorder="1" applyAlignment="1">
      <alignment wrapText="1"/>
    </xf>
    <xf numFmtId="0" fontId="5" fillId="2" borderId="4" xfId="3" applyFont="1" applyFill="1" applyBorder="1" applyAlignment="1">
      <alignment wrapText="1"/>
    </xf>
    <xf numFmtId="49" fontId="7" fillId="2" borderId="4" xfId="3" applyNumberFormat="1" applyFont="1" applyFill="1" applyBorder="1" applyAlignment="1">
      <alignment wrapText="1"/>
    </xf>
    <xf numFmtId="49" fontId="5" fillId="2" borderId="5" xfId="3" applyNumberFormat="1" applyFont="1" applyFill="1" applyBorder="1" applyAlignment="1" applyProtection="1">
      <alignment horizontal="center"/>
    </xf>
    <xf numFmtId="0" fontId="4" fillId="2" borderId="6" xfId="3" applyFont="1" applyFill="1" applyBorder="1" applyAlignment="1">
      <alignment wrapText="1"/>
    </xf>
    <xf numFmtId="49" fontId="4" fillId="2" borderId="6" xfId="3" applyNumberFormat="1" applyFont="1" applyFill="1" applyBorder="1" applyAlignment="1">
      <alignment wrapText="1"/>
    </xf>
    <xf numFmtId="49" fontId="4" fillId="2" borderId="7" xfId="3" applyNumberFormat="1" applyFont="1" applyFill="1" applyBorder="1" applyAlignment="1" applyProtection="1">
      <alignment horizontal="center"/>
    </xf>
    <xf numFmtId="0" fontId="4" fillId="3" borderId="1" xfId="3" applyFont="1" applyFill="1" applyBorder="1" applyAlignment="1">
      <alignment wrapText="1"/>
    </xf>
    <xf numFmtId="0" fontId="5" fillId="2" borderId="8" xfId="3" applyFont="1" applyFill="1" applyBorder="1" applyAlignment="1">
      <alignment wrapText="1"/>
    </xf>
    <xf numFmtId="49" fontId="5" fillId="2" borderId="8" xfId="3" applyNumberFormat="1" applyFont="1" applyFill="1" applyBorder="1" applyAlignment="1">
      <alignment wrapText="1"/>
    </xf>
    <xf numFmtId="49" fontId="5" fillId="2" borderId="9" xfId="3" applyNumberFormat="1" applyFont="1" applyFill="1" applyBorder="1" applyAlignment="1" applyProtection="1">
      <alignment horizontal="center"/>
    </xf>
    <xf numFmtId="49" fontId="5" fillId="2" borderId="1" xfId="3" applyNumberFormat="1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49" fontId="7" fillId="0" borderId="0" xfId="3" applyNumberFormat="1" applyFont="1" applyFill="1" applyBorder="1" applyAlignment="1">
      <alignment wrapText="1"/>
    </xf>
    <xf numFmtId="49" fontId="5" fillId="0" borderId="3" xfId="3" applyNumberFormat="1" applyFont="1" applyFill="1" applyBorder="1" applyAlignment="1" applyProtection="1">
      <alignment horizontal="center"/>
    </xf>
    <xf numFmtId="0" fontId="5" fillId="2" borderId="0" xfId="3" applyFont="1" applyFill="1" applyAlignment="1">
      <alignment wrapText="1"/>
    </xf>
    <xf numFmtId="49" fontId="5" fillId="2" borderId="3" xfId="3" applyNumberFormat="1" applyFont="1" applyFill="1" applyBorder="1" applyAlignment="1" applyProtection="1">
      <alignment horizontal="center" wrapText="1"/>
    </xf>
    <xf numFmtId="49" fontId="7" fillId="2" borderId="8" xfId="3" applyNumberFormat="1" applyFont="1" applyFill="1" applyBorder="1" applyAlignment="1">
      <alignment wrapText="1"/>
    </xf>
    <xf numFmtId="37" fontId="4" fillId="2" borderId="7" xfId="3" applyNumberFormat="1" applyFont="1" applyFill="1" applyBorder="1" applyAlignment="1" applyProtection="1">
      <protection locked="0"/>
    </xf>
    <xf numFmtId="0" fontId="6" fillId="0" borderId="0" xfId="3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49" fontId="5" fillId="0" borderId="3" xfId="3" applyNumberFormat="1" applyFont="1" applyFill="1" applyBorder="1" applyAlignment="1" applyProtection="1">
      <alignment horizontal="center" wrapText="1"/>
    </xf>
    <xf numFmtId="49" fontId="7" fillId="0" borderId="1" xfId="3" applyNumberFormat="1" applyFont="1" applyFill="1" applyBorder="1" applyAlignment="1">
      <alignment wrapText="1"/>
    </xf>
    <xf numFmtId="49" fontId="5" fillId="0" borderId="2" xfId="3" applyNumberFormat="1" applyFont="1" applyFill="1" applyBorder="1" applyAlignment="1" applyProtection="1">
      <alignment horizontal="center"/>
    </xf>
    <xf numFmtId="49" fontId="5" fillId="0" borderId="0" xfId="3" applyNumberFormat="1" applyFont="1" applyFill="1" applyBorder="1" applyAlignment="1">
      <alignment wrapText="1"/>
    </xf>
    <xf numFmtId="49" fontId="5" fillId="2" borderId="2" xfId="3" applyNumberFormat="1" applyFont="1" applyFill="1" applyBorder="1" applyAlignment="1" applyProtection="1">
      <alignment horizontal="center" wrapText="1"/>
    </xf>
    <xf numFmtId="49" fontId="5" fillId="2" borderId="3" xfId="3" quotePrefix="1" applyNumberFormat="1" applyFont="1" applyFill="1" applyBorder="1" applyAlignment="1" applyProtection="1">
      <alignment horizontal="center"/>
    </xf>
    <xf numFmtId="0" fontId="5" fillId="0" borderId="0" xfId="3" applyFont="1" applyFill="1" applyAlignment="1">
      <alignment wrapText="1"/>
    </xf>
    <xf numFmtId="49" fontId="8" fillId="0" borderId="0" xfId="3" applyNumberFormat="1" applyFont="1" applyFill="1" applyBorder="1" applyAlignment="1">
      <alignment wrapText="1"/>
    </xf>
    <xf numFmtId="49" fontId="4" fillId="0" borderId="3" xfId="3" applyNumberFormat="1" applyFont="1" applyFill="1" applyBorder="1" applyAlignment="1" applyProtection="1">
      <alignment horizontal="center"/>
    </xf>
    <xf numFmtId="0" fontId="9" fillId="0" borderId="0" xfId="3" applyFont="1" applyFill="1" applyBorder="1" applyAlignment="1">
      <alignment wrapText="1"/>
    </xf>
    <xf numFmtId="49" fontId="9" fillId="0" borderId="3" xfId="3" applyNumberFormat="1" applyFont="1" applyFill="1" applyBorder="1" applyAlignment="1" applyProtection="1">
      <alignment horizontal="center"/>
    </xf>
    <xf numFmtId="49" fontId="5" fillId="0" borderId="2" xfId="3" applyNumberFormat="1" applyFont="1" applyFill="1" applyBorder="1" applyAlignment="1" applyProtection="1">
      <alignment horizontal="center" wrapText="1"/>
    </xf>
    <xf numFmtId="49" fontId="5" fillId="2" borderId="4" xfId="3" applyNumberFormat="1" applyFont="1" applyFill="1" applyBorder="1" applyAlignment="1">
      <alignment wrapText="1"/>
    </xf>
    <xf numFmtId="49" fontId="5" fillId="2" borderId="5" xfId="3" applyNumberFormat="1" applyFont="1" applyFill="1" applyBorder="1" applyAlignment="1" applyProtection="1">
      <alignment horizontal="center" wrapText="1"/>
    </xf>
    <xf numFmtId="49" fontId="5" fillId="2" borderId="9" xfId="3" applyNumberFormat="1" applyFont="1" applyFill="1" applyBorder="1" applyAlignment="1" applyProtection="1">
      <alignment horizontal="center" wrapText="1"/>
    </xf>
    <xf numFmtId="0" fontId="4" fillId="2" borderId="10" xfId="3" applyFont="1" applyFill="1" applyBorder="1" applyAlignment="1">
      <alignment wrapText="1"/>
    </xf>
    <xf numFmtId="49" fontId="4" fillId="2" borderId="10" xfId="3" applyNumberFormat="1" applyFont="1" applyFill="1" applyBorder="1" applyAlignment="1">
      <alignment wrapText="1"/>
    </xf>
    <xf numFmtId="49" fontId="4" fillId="2" borderId="11" xfId="3" applyNumberFormat="1" applyFont="1" applyFill="1" applyBorder="1" applyAlignment="1" applyProtection="1">
      <alignment horizontal="center" wrapText="1"/>
    </xf>
    <xf numFmtId="49" fontId="4" fillId="2" borderId="7" xfId="3" applyNumberFormat="1" applyFont="1" applyFill="1" applyBorder="1" applyAlignment="1" applyProtection="1">
      <alignment horizontal="center" wrapText="1"/>
    </xf>
    <xf numFmtId="0" fontId="4" fillId="3" borderId="1" xfId="3" applyFont="1" applyFill="1" applyBorder="1" applyAlignment="1" applyProtection="1">
      <alignment wrapText="1"/>
    </xf>
    <xf numFmtId="49" fontId="4" fillId="2" borderId="0" xfId="3" applyNumberFormat="1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wrapText="1"/>
    </xf>
    <xf numFmtId="0" fontId="5" fillId="2" borderId="0" xfId="3" applyFont="1" applyFill="1" applyBorder="1" applyAlignment="1" applyProtection="1">
      <alignment wrapText="1"/>
    </xf>
    <xf numFmtId="49" fontId="5" fillId="0" borderId="1" xfId="3" applyNumberFormat="1" applyFont="1" applyFill="1" applyBorder="1" applyAlignment="1">
      <alignment wrapText="1"/>
    </xf>
    <xf numFmtId="49" fontId="5" fillId="2" borderId="6" xfId="3" applyNumberFormat="1" applyFont="1" applyFill="1" applyBorder="1" applyAlignment="1">
      <alignment wrapText="1"/>
    </xf>
    <xf numFmtId="49" fontId="5" fillId="2" borderId="7" xfId="3" applyNumberFormat="1" applyFont="1" applyFill="1" applyBorder="1" applyAlignment="1" applyProtection="1">
      <alignment horizontal="center"/>
    </xf>
    <xf numFmtId="0" fontId="4" fillId="2" borderId="0" xfId="3" applyFont="1" applyFill="1" applyBorder="1" applyAlignment="1">
      <alignment wrapText="1"/>
    </xf>
    <xf numFmtId="49" fontId="4" fillId="2" borderId="11" xfId="3" applyNumberFormat="1" applyFont="1" applyFill="1" applyBorder="1" applyAlignment="1" applyProtection="1">
      <alignment horizontal="center"/>
    </xf>
    <xf numFmtId="0" fontId="0" fillId="0" borderId="12" xfId="0" applyBorder="1"/>
    <xf numFmtId="0" fontId="5" fillId="2" borderId="0" xfId="3" applyFont="1" applyFill="1" applyBorder="1" applyAlignment="1">
      <alignment horizontal="left" wrapText="1"/>
    </xf>
    <xf numFmtId="49" fontId="7" fillId="2" borderId="0" xfId="3" applyNumberFormat="1" applyFont="1" applyFill="1" applyBorder="1" applyAlignment="1">
      <alignment horizontal="center" wrapText="1"/>
    </xf>
    <xf numFmtId="5" fontId="5" fillId="2" borderId="1" xfId="4" applyNumberFormat="1" applyFont="1" applyFill="1" applyBorder="1" applyAlignment="1" applyProtection="1">
      <alignment wrapText="1"/>
      <protection locked="0"/>
    </xf>
    <xf numFmtId="49" fontId="5" fillId="2" borderId="1" xfId="4" applyNumberFormat="1" applyFont="1" applyFill="1" applyBorder="1" applyAlignment="1" applyProtection="1">
      <alignment wrapText="1"/>
      <protection locked="0"/>
    </xf>
    <xf numFmtId="164" fontId="5" fillId="2" borderId="1" xfId="5" applyNumberFormat="1" applyFont="1" applyFill="1" applyBorder="1" applyAlignment="1">
      <alignment wrapText="1"/>
    </xf>
    <xf numFmtId="49" fontId="7" fillId="2" borderId="1" xfId="5" applyNumberFormat="1" applyFont="1" applyFill="1" applyBorder="1" applyAlignment="1">
      <alignment wrapText="1"/>
    </xf>
    <xf numFmtId="164" fontId="5" fillId="2" borderId="0" xfId="5" applyNumberFormat="1" applyFont="1" applyFill="1" applyBorder="1" applyAlignment="1">
      <alignment wrapText="1"/>
    </xf>
    <xf numFmtId="49" fontId="7" fillId="2" borderId="0" xfId="5" applyNumberFormat="1" applyFont="1" applyFill="1" applyBorder="1" applyAlignment="1">
      <alignment wrapText="1"/>
    </xf>
    <xf numFmtId="3" fontId="5" fillId="2" borderId="3" xfId="3" applyNumberFormat="1" applyFont="1" applyFill="1" applyBorder="1" applyAlignment="1" applyProtection="1">
      <alignment horizontal="center"/>
    </xf>
    <xf numFmtId="165" fontId="1" fillId="0" borderId="3" xfId="0" applyNumberFormat="1" applyFont="1" applyFill="1" applyBorder="1"/>
    <xf numFmtId="0" fontId="0" fillId="0" borderId="3" xfId="0" applyBorder="1"/>
    <xf numFmtId="165" fontId="2" fillId="0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/>
    <xf numFmtId="165" fontId="0" fillId="0" borderId="2" xfId="0" applyNumberFormat="1" applyFont="1" applyFill="1" applyBorder="1"/>
    <xf numFmtId="3" fontId="10" fillId="0" borderId="3" xfId="0" applyNumberFormat="1" applyFont="1" applyBorder="1"/>
    <xf numFmtId="165" fontId="1" fillId="0" borderId="13" xfId="0" applyNumberFormat="1" applyFont="1" applyFill="1" applyBorder="1"/>
    <xf numFmtId="165" fontId="2" fillId="0" borderId="7" xfId="0" applyNumberFormat="1" applyFont="1" applyFill="1" applyBorder="1"/>
    <xf numFmtId="165" fontId="0" fillId="0" borderId="9" xfId="0" applyNumberFormat="1" applyFont="1" applyFill="1" applyBorder="1"/>
    <xf numFmtId="165" fontId="11" fillId="0" borderId="3" xfId="0" applyNumberFormat="1" applyFont="1" applyBorder="1"/>
    <xf numFmtId="165" fontId="11" fillId="0" borderId="3" xfId="0" applyNumberFormat="1" applyFont="1" applyBorder="1" applyAlignment="1">
      <alignment horizontal="right" vertical="center"/>
    </xf>
    <xf numFmtId="165" fontId="2" fillId="0" borderId="14" xfId="0" applyNumberFormat="1" applyFont="1" applyFill="1" applyBorder="1"/>
    <xf numFmtId="165" fontId="10" fillId="0" borderId="3" xfId="0" applyNumberFormat="1" applyFont="1" applyBorder="1"/>
    <xf numFmtId="165" fontId="11" fillId="0" borderId="2" xfId="0" applyNumberFormat="1" applyFont="1" applyBorder="1"/>
    <xf numFmtId="165" fontId="0" fillId="0" borderId="15" xfId="0" applyNumberFormat="1" applyFont="1" applyFill="1" applyBorder="1"/>
    <xf numFmtId="165" fontId="0" fillId="0" borderId="13" xfId="0" applyNumberFormat="1" applyFont="1" applyFill="1" applyBorder="1"/>
    <xf numFmtId="165" fontId="11" fillId="0" borderId="15" xfId="0" applyNumberFormat="1" applyFont="1" applyBorder="1"/>
    <xf numFmtId="165" fontId="11" fillId="0" borderId="13" xfId="0" applyNumberFormat="1" applyFont="1" applyBorder="1"/>
    <xf numFmtId="165" fontId="1" fillId="0" borderId="15" xfId="0" applyNumberFormat="1" applyFont="1" applyFill="1" applyBorder="1"/>
    <xf numFmtId="165" fontId="0" fillId="2" borderId="3" xfId="0" applyNumberFormat="1" applyFont="1" applyFill="1" applyBorder="1"/>
    <xf numFmtId="165" fontId="12" fillId="0" borderId="3" xfId="0" applyNumberFormat="1" applyFont="1" applyBorder="1"/>
    <xf numFmtId="165" fontId="11" fillId="0" borderId="3" xfId="0" applyNumberFormat="1" applyFont="1" applyBorder="1" applyAlignment="1">
      <alignment vertical="center"/>
    </xf>
    <xf numFmtId="165" fontId="0" fillId="0" borderId="0" xfId="0" applyNumberFormat="1" applyFont="1" applyFill="1" applyBorder="1"/>
    <xf numFmtId="165" fontId="0" fillId="0" borderId="3" xfId="0" applyNumberFormat="1" applyFont="1" applyBorder="1"/>
    <xf numFmtId="3" fontId="13" fillId="0" borderId="0" xfId="0" applyNumberFormat="1" applyFont="1"/>
    <xf numFmtId="165" fontId="11" fillId="0" borderId="9" xfId="0" applyNumberFormat="1" applyFont="1" applyBorder="1"/>
    <xf numFmtId="165" fontId="2" fillId="0" borderId="16" xfId="0" applyNumberFormat="1" applyFont="1" applyFill="1" applyBorder="1" applyAlignment="1">
      <alignment horizontal="center"/>
    </xf>
    <xf numFmtId="165" fontId="2" fillId="0" borderId="13" xfId="0" applyNumberFormat="1" applyFont="1" applyFill="1" applyBorder="1"/>
    <xf numFmtId="3" fontId="13" fillId="0" borderId="17" xfId="0" applyNumberFormat="1" applyFont="1" applyBorder="1"/>
    <xf numFmtId="165" fontId="2" fillId="0" borderId="14" xfId="0" applyNumberFormat="1" applyFont="1" applyFill="1" applyBorder="1" applyAlignment="1">
      <alignment horizontal="center"/>
    </xf>
    <xf numFmtId="165" fontId="1" fillId="0" borderId="18" xfId="0" applyNumberFormat="1" applyFont="1" applyFill="1" applyBorder="1"/>
    <xf numFmtId="165" fontId="12" fillId="0" borderId="13" xfId="0" applyNumberFormat="1" applyFont="1" applyBorder="1"/>
    <xf numFmtId="165" fontId="2" fillId="0" borderId="15" xfId="0" applyNumberFormat="1" applyFont="1" applyFill="1" applyBorder="1"/>
    <xf numFmtId="165" fontId="0" fillId="0" borderId="11" xfId="0" applyNumberFormat="1" applyFont="1" applyFill="1" applyBorder="1"/>
    <xf numFmtId="0" fontId="14" fillId="2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15" fillId="2" borderId="0" xfId="0" applyFont="1" applyFill="1" applyAlignment="1"/>
    <xf numFmtId="49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/>
    </xf>
    <xf numFmtId="0" fontId="14" fillId="2" borderId="6" xfId="0" applyFont="1" applyFill="1" applyBorder="1" applyAlignment="1"/>
    <xf numFmtId="0" fontId="14" fillId="2" borderId="6" xfId="0" applyFont="1" applyFill="1" applyBorder="1" applyAlignment="1">
      <alignment wrapText="1"/>
    </xf>
    <xf numFmtId="49" fontId="14" fillId="2" borderId="6" xfId="0" applyNumberFormat="1" applyFont="1" applyFill="1" applyBorder="1" applyAlignment="1">
      <alignment horizontal="center"/>
    </xf>
    <xf numFmtId="0" fontId="14" fillId="3" borderId="1" xfId="0" applyFont="1" applyFill="1" applyBorder="1" applyAlignment="1"/>
    <xf numFmtId="0" fontId="16" fillId="2" borderId="0" xfId="0" applyFont="1" applyFill="1" applyAlignment="1">
      <alignment wrapText="1"/>
    </xf>
    <xf numFmtId="49" fontId="16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49" fontId="16" fillId="2" borderId="0" xfId="0" applyNumberFormat="1" applyFont="1" applyFill="1" applyBorder="1" applyAlignment="1">
      <alignment horizontal="center"/>
    </xf>
    <xf numFmtId="0" fontId="17" fillId="2" borderId="0" xfId="0" applyFont="1" applyFill="1" applyAlignment="1">
      <alignment wrapText="1"/>
    </xf>
    <xf numFmtId="0" fontId="16" fillId="2" borderId="8" xfId="0" applyFont="1" applyFill="1" applyBorder="1" applyAlignment="1">
      <alignment wrapText="1"/>
    </xf>
    <xf numFmtId="49" fontId="16" fillId="2" borderId="8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4" fillId="2" borderId="10" xfId="0" applyFont="1" applyFill="1" applyBorder="1" applyAlignment="1"/>
    <xf numFmtId="0" fontId="14" fillId="2" borderId="10" xfId="0" applyFont="1" applyFill="1" applyBorder="1" applyAlignment="1">
      <alignment wrapText="1"/>
    </xf>
    <xf numFmtId="49" fontId="14" fillId="2" borderId="1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5" fillId="4" borderId="0" xfId="0" applyFont="1" applyFill="1" applyBorder="1" applyAlignment="1"/>
    <xf numFmtId="0" fontId="3" fillId="2" borderId="0" xfId="0" applyFont="1" applyFill="1" applyAlignment="1"/>
    <xf numFmtId="49" fontId="3" fillId="2" borderId="0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49" fontId="14" fillId="2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wrapText="1"/>
    </xf>
    <xf numFmtId="3" fontId="0" fillId="0" borderId="13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3" fontId="0" fillId="0" borderId="15" xfId="0" applyNumberFormat="1" applyFont="1" applyBorder="1"/>
    <xf numFmtId="3" fontId="0" fillId="0" borderId="15" xfId="0" applyNumberFormat="1" applyFont="1" applyFill="1" applyBorder="1"/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/>
    <xf numFmtId="3" fontId="2" fillId="2" borderId="14" xfId="0" applyNumberFormat="1" applyFont="1" applyFill="1" applyBorder="1"/>
    <xf numFmtId="3" fontId="10" fillId="0" borderId="13" xfId="0" applyNumberFormat="1" applyFont="1" applyBorder="1"/>
    <xf numFmtId="3" fontId="0" fillId="0" borderId="15" xfId="0" applyNumberFormat="1" applyBorder="1"/>
    <xf numFmtId="3" fontId="0" fillId="0" borderId="18" xfId="0" applyNumberFormat="1" applyFont="1" applyBorder="1"/>
    <xf numFmtId="3" fontId="2" fillId="2" borderId="16" xfId="0" applyNumberFormat="1" applyFont="1" applyFill="1" applyBorder="1"/>
    <xf numFmtId="3" fontId="0" fillId="0" borderId="13" xfId="0" applyNumberFormat="1" applyFont="1" applyFill="1" applyBorder="1"/>
    <xf numFmtId="3" fontId="10" fillId="0" borderId="18" xfId="0" applyNumberFormat="1" applyFont="1" applyBorder="1"/>
    <xf numFmtId="3" fontId="2" fillId="2" borderId="15" xfId="0" applyNumberFormat="1" applyFont="1" applyFill="1" applyBorder="1"/>
    <xf numFmtId="165" fontId="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/>
    <xf numFmtId="3" fontId="2" fillId="0" borderId="15" xfId="0" applyNumberFormat="1" applyFont="1" applyBorder="1"/>
    <xf numFmtId="3" fontId="0" fillId="0" borderId="16" xfId="0" applyNumberFormat="1" applyFont="1" applyBorder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/>
    <xf numFmtId="49" fontId="14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49" fontId="14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/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0" fillId="0" borderId="0" xfId="0" applyFill="1"/>
    <xf numFmtId="0" fontId="17" fillId="0" borderId="0" xfId="0" applyFont="1" applyFill="1" applyBorder="1"/>
    <xf numFmtId="37" fontId="16" fillId="0" borderId="0" xfId="1" applyNumberFormat="1" applyFont="1" applyFill="1" applyBorder="1" applyAlignment="1">
      <alignment horizontal="center"/>
    </xf>
    <xf numFmtId="0" fontId="16" fillId="0" borderId="1" xfId="0" applyFont="1" applyFill="1" applyBorder="1" applyAlignment="1"/>
    <xf numFmtId="0" fontId="3" fillId="0" borderId="1" xfId="0" applyFont="1" applyFill="1" applyBorder="1"/>
    <xf numFmtId="0" fontId="0" fillId="0" borderId="1" xfId="0" applyFont="1" applyFill="1" applyBorder="1"/>
    <xf numFmtId="0" fontId="3" fillId="0" borderId="0" xfId="0" applyFont="1" applyFill="1" applyBorder="1"/>
    <xf numFmtId="0" fontId="15" fillId="0" borderId="0" xfId="0" applyFont="1" applyFill="1" applyBorder="1" applyAlignment="1"/>
    <xf numFmtId="0" fontId="0" fillId="0" borderId="1" xfId="0" applyFill="1" applyBorder="1"/>
    <xf numFmtId="49" fontId="16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49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/>
    <xf numFmtId="0" fontId="18" fillId="0" borderId="19" xfId="0" applyFont="1" applyFill="1" applyBorder="1" applyAlignment="1"/>
    <xf numFmtId="49" fontId="14" fillId="0" borderId="19" xfId="0" applyNumberFormat="1" applyFont="1" applyFill="1" applyBorder="1" applyAlignment="1">
      <alignment horizontal="center"/>
    </xf>
    <xf numFmtId="0" fontId="0" fillId="0" borderId="15" xfId="0" applyFill="1" applyBorder="1"/>
    <xf numFmtId="3" fontId="2" fillId="0" borderId="15" xfId="0" applyNumberFormat="1" applyFont="1" applyFill="1" applyBorder="1"/>
    <xf numFmtId="3" fontId="2" fillId="0" borderId="20" xfId="2" applyNumberFormat="1" applyFont="1" applyFill="1" applyBorder="1"/>
    <xf numFmtId="3" fontId="0" fillId="0" borderId="15" xfId="0" applyNumberFormat="1" applyFill="1" applyBorder="1"/>
    <xf numFmtId="165" fontId="2" fillId="0" borderId="3" xfId="0" applyNumberFormat="1" applyFont="1" applyFill="1" applyBorder="1"/>
    <xf numFmtId="0" fontId="0" fillId="0" borderId="1" xfId="0" applyBorder="1"/>
    <xf numFmtId="0" fontId="4" fillId="2" borderId="8" xfId="3" applyFont="1" applyFill="1" applyBorder="1" applyAlignment="1">
      <alignment wrapText="1"/>
    </xf>
    <xf numFmtId="49" fontId="4" fillId="2" borderId="8" xfId="3" applyNumberFormat="1" applyFont="1" applyFill="1" applyBorder="1" applyAlignment="1">
      <alignment wrapText="1"/>
    </xf>
    <xf numFmtId="0" fontId="0" fillId="0" borderId="8" xfId="0" applyBorder="1"/>
    <xf numFmtId="0" fontId="2" fillId="0" borderId="6" xfId="0" applyFont="1" applyBorder="1"/>
    <xf numFmtId="0" fontId="2" fillId="0" borderId="0" xfId="0" applyFont="1" applyBorder="1"/>
    <xf numFmtId="165" fontId="2" fillId="0" borderId="11" xfId="0" applyNumberFormat="1" applyFont="1" applyFill="1" applyBorder="1"/>
    <xf numFmtId="0" fontId="2" fillId="0" borderId="10" xfId="0" applyFont="1" applyBorder="1"/>
    <xf numFmtId="0" fontId="0" fillId="0" borderId="0" xfId="0"/>
    <xf numFmtId="0" fontId="0" fillId="0" borderId="10" xfId="0" applyBorder="1"/>
  </cellXfs>
  <cellStyles count="6">
    <cellStyle name="Comma 2" xfId="5"/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3"/>
  <sheetViews>
    <sheetView tabSelected="1" workbookViewId="0">
      <selection activeCell="H3" sqref="H3"/>
    </sheetView>
  </sheetViews>
  <sheetFormatPr defaultRowHeight="15" x14ac:dyDescent="0.25"/>
  <cols>
    <col min="1" max="1" width="44.28515625" customWidth="1"/>
    <col min="2" max="2" width="5.42578125" bestFit="1" customWidth="1"/>
    <col min="3" max="3" width="7.140625" style="78" customWidth="1"/>
    <col min="4" max="5" width="13.85546875" style="80" bestFit="1" customWidth="1"/>
    <col min="6" max="6" width="18.42578125" style="80" customWidth="1"/>
  </cols>
  <sheetData>
    <row r="1" spans="1:6" ht="45" x14ac:dyDescent="0.25">
      <c r="A1" s="1" t="s">
        <v>0</v>
      </c>
      <c r="B1" s="2" t="s">
        <v>1</v>
      </c>
      <c r="C1" s="3" t="s">
        <v>2</v>
      </c>
      <c r="D1" s="79" t="s">
        <v>937</v>
      </c>
      <c r="E1" s="79" t="s">
        <v>1129</v>
      </c>
      <c r="F1" s="79" t="s">
        <v>1130</v>
      </c>
    </row>
    <row r="2" spans="1:6" x14ac:dyDescent="0.25">
      <c r="A2" s="4" t="s">
        <v>3</v>
      </c>
      <c r="B2" s="5"/>
      <c r="C2" s="6"/>
    </row>
    <row r="3" spans="1:6" x14ac:dyDescent="0.25">
      <c r="A3" s="7" t="s">
        <v>4</v>
      </c>
      <c r="B3" s="5"/>
      <c r="C3" s="6"/>
    </row>
    <row r="4" spans="1:6" x14ac:dyDescent="0.25">
      <c r="A4" s="8" t="s">
        <v>5</v>
      </c>
      <c r="B4" s="9" t="s">
        <v>6</v>
      </c>
      <c r="C4" s="6" t="s">
        <v>7</v>
      </c>
      <c r="D4" s="80">
        <v>1010000</v>
      </c>
      <c r="E4" s="80">
        <v>1010000</v>
      </c>
      <c r="F4" s="80">
        <v>1010000</v>
      </c>
    </row>
    <row r="5" spans="1:6" ht="30" x14ac:dyDescent="0.25">
      <c r="A5" s="8" t="s">
        <v>8</v>
      </c>
      <c r="B5" s="9" t="s">
        <v>6</v>
      </c>
      <c r="C5" s="6" t="s">
        <v>9</v>
      </c>
      <c r="D5" s="80">
        <v>4011332</v>
      </c>
      <c r="E5" s="80">
        <v>4011332</v>
      </c>
      <c r="F5" s="80">
        <v>4011332</v>
      </c>
    </row>
    <row r="6" spans="1:6" ht="30" x14ac:dyDescent="0.25">
      <c r="A6" s="8" t="s">
        <v>10</v>
      </c>
      <c r="B6" s="9" t="s">
        <v>6</v>
      </c>
      <c r="C6" s="6" t="s">
        <v>11</v>
      </c>
      <c r="D6" s="80">
        <v>276392</v>
      </c>
      <c r="E6" s="80">
        <v>276392</v>
      </c>
      <c r="F6" s="80">
        <v>276392</v>
      </c>
    </row>
    <row r="7" spans="1:6" x14ac:dyDescent="0.25">
      <c r="A7" s="8" t="s">
        <v>12</v>
      </c>
      <c r="B7" s="9" t="s">
        <v>6</v>
      </c>
      <c r="C7" s="6" t="s">
        <v>13</v>
      </c>
      <c r="D7" s="80">
        <v>50000</v>
      </c>
      <c r="E7" s="80">
        <v>50000</v>
      </c>
      <c r="F7" s="80">
        <v>50000</v>
      </c>
    </row>
    <row r="8" spans="1:6" x14ac:dyDescent="0.25">
      <c r="A8" s="8" t="s">
        <v>14</v>
      </c>
      <c r="B8" s="9" t="s">
        <v>6</v>
      </c>
      <c r="C8" s="6" t="s">
        <v>15</v>
      </c>
      <c r="D8" s="80">
        <v>20000</v>
      </c>
      <c r="E8" s="80">
        <v>20000</v>
      </c>
      <c r="F8" s="80">
        <v>20000</v>
      </c>
    </row>
    <row r="9" spans="1:6" x14ac:dyDescent="0.25">
      <c r="A9" s="8" t="s">
        <v>16</v>
      </c>
      <c r="B9" s="9" t="s">
        <v>6</v>
      </c>
      <c r="C9" s="6" t="s">
        <v>17</v>
      </c>
      <c r="D9" s="80">
        <v>60000</v>
      </c>
      <c r="E9" s="80">
        <v>60000</v>
      </c>
      <c r="F9" s="80">
        <v>60000</v>
      </c>
    </row>
    <row r="10" spans="1:6" x14ac:dyDescent="0.25">
      <c r="A10" s="8" t="s">
        <v>18</v>
      </c>
      <c r="B10" s="9" t="s">
        <v>6</v>
      </c>
      <c r="C10" s="6" t="s">
        <v>19</v>
      </c>
      <c r="D10" s="80">
        <v>125000</v>
      </c>
      <c r="E10" s="80">
        <v>125000</v>
      </c>
      <c r="F10" s="80">
        <v>125000</v>
      </c>
    </row>
    <row r="11" spans="1:6" x14ac:dyDescent="0.25">
      <c r="A11" s="8" t="s">
        <v>20</v>
      </c>
      <c r="B11" s="9" t="s">
        <v>6</v>
      </c>
      <c r="C11" s="6" t="s">
        <v>21</v>
      </c>
      <c r="D11" s="80">
        <v>370000</v>
      </c>
      <c r="E11" s="80">
        <v>370000</v>
      </c>
      <c r="F11" s="80">
        <v>370000</v>
      </c>
    </row>
    <row r="12" spans="1:6" x14ac:dyDescent="0.25">
      <c r="A12" s="10" t="s">
        <v>22</v>
      </c>
      <c r="B12" s="11" t="s">
        <v>6</v>
      </c>
      <c r="C12" s="12" t="s">
        <v>23</v>
      </c>
      <c r="D12" s="81">
        <v>29482</v>
      </c>
      <c r="E12" s="81">
        <v>29482</v>
      </c>
      <c r="F12" s="81">
        <v>29482</v>
      </c>
    </row>
    <row r="13" spans="1:6" x14ac:dyDescent="0.25">
      <c r="A13" s="8"/>
      <c r="B13" s="13"/>
      <c r="C13" s="6" t="s">
        <v>24</v>
      </c>
      <c r="D13" s="80">
        <v>5952206</v>
      </c>
      <c r="E13" s="80">
        <v>5952206</v>
      </c>
      <c r="F13" s="80">
        <v>5952206</v>
      </c>
    </row>
    <row r="14" spans="1:6" x14ac:dyDescent="0.25">
      <c r="A14" s="14" t="s">
        <v>25</v>
      </c>
      <c r="B14" s="5"/>
      <c r="C14" s="15"/>
    </row>
    <row r="15" spans="1:6" x14ac:dyDescent="0.25">
      <c r="A15" s="8" t="s">
        <v>5</v>
      </c>
      <c r="B15" s="16" t="s">
        <v>26</v>
      </c>
      <c r="C15" s="6" t="s">
        <v>7</v>
      </c>
      <c r="D15" s="80">
        <v>3000000</v>
      </c>
      <c r="E15" s="80">
        <v>3000000</v>
      </c>
      <c r="F15" s="80">
        <v>3000000</v>
      </c>
    </row>
    <row r="16" spans="1:6" ht="30" x14ac:dyDescent="0.25">
      <c r="A16" s="8" t="s">
        <v>8</v>
      </c>
      <c r="B16" s="16" t="s">
        <v>26</v>
      </c>
      <c r="C16" s="6" t="s">
        <v>9</v>
      </c>
      <c r="D16" s="80">
        <v>575000</v>
      </c>
      <c r="E16" s="80">
        <v>575000</v>
      </c>
      <c r="F16" s="80">
        <v>575000</v>
      </c>
    </row>
    <row r="17" spans="1:6" ht="30" x14ac:dyDescent="0.25">
      <c r="A17" s="8" t="s">
        <v>10</v>
      </c>
      <c r="B17" s="16" t="s">
        <v>26</v>
      </c>
      <c r="C17" s="6" t="s">
        <v>11</v>
      </c>
      <c r="D17" s="80">
        <v>4399031</v>
      </c>
      <c r="E17" s="80">
        <v>4399031</v>
      </c>
      <c r="F17" s="80">
        <v>4399031</v>
      </c>
    </row>
    <row r="18" spans="1:6" x14ac:dyDescent="0.25">
      <c r="A18" s="8" t="s">
        <v>20</v>
      </c>
      <c r="B18" s="16" t="s">
        <v>26</v>
      </c>
      <c r="C18" s="6" t="s">
        <v>21</v>
      </c>
      <c r="D18" s="80">
        <v>1350000</v>
      </c>
      <c r="E18" s="80">
        <v>1350000</v>
      </c>
      <c r="F18" s="80">
        <v>1350000</v>
      </c>
    </row>
    <row r="19" spans="1:6" x14ac:dyDescent="0.25">
      <c r="A19" s="10" t="s">
        <v>22</v>
      </c>
      <c r="B19" s="17" t="s">
        <v>26</v>
      </c>
      <c r="C19" s="12" t="s">
        <v>23</v>
      </c>
      <c r="D19" s="81">
        <v>80000</v>
      </c>
      <c r="E19" s="81">
        <v>80000</v>
      </c>
      <c r="F19" s="81">
        <v>80000</v>
      </c>
    </row>
    <row r="20" spans="1:6" x14ac:dyDescent="0.25">
      <c r="A20" s="8"/>
      <c r="B20" s="13"/>
      <c r="C20" s="6" t="s">
        <v>24</v>
      </c>
      <c r="D20" s="80">
        <v>9404031</v>
      </c>
      <c r="E20" s="80">
        <v>9404031</v>
      </c>
      <c r="F20" s="80">
        <v>9404031</v>
      </c>
    </row>
    <row r="21" spans="1:6" x14ac:dyDescent="0.25">
      <c r="A21" s="14" t="s">
        <v>27</v>
      </c>
      <c r="B21" s="5"/>
      <c r="C21" s="15"/>
    </row>
    <row r="22" spans="1:6" ht="30" x14ac:dyDescent="0.25">
      <c r="A22" s="8" t="s">
        <v>28</v>
      </c>
      <c r="B22" s="16" t="s">
        <v>29</v>
      </c>
      <c r="C22" s="6" t="s">
        <v>30</v>
      </c>
      <c r="D22" s="82">
        <v>6725138</v>
      </c>
      <c r="E22" s="82">
        <v>7725138</v>
      </c>
      <c r="F22" s="82">
        <v>7725138</v>
      </c>
    </row>
    <row r="23" spans="1:6" x14ac:dyDescent="0.25">
      <c r="A23" s="8" t="s">
        <v>31</v>
      </c>
      <c r="B23" s="16" t="s">
        <v>29</v>
      </c>
      <c r="C23" s="6" t="s">
        <v>32</v>
      </c>
      <c r="D23" s="82">
        <v>260000</v>
      </c>
      <c r="E23" s="82">
        <v>260000</v>
      </c>
      <c r="F23" s="82">
        <v>260000</v>
      </c>
    </row>
    <row r="24" spans="1:6" ht="30" x14ac:dyDescent="0.25">
      <c r="A24" s="8" t="s">
        <v>33</v>
      </c>
      <c r="B24" s="16" t="s">
        <v>29</v>
      </c>
      <c r="C24" s="6" t="s">
        <v>34</v>
      </c>
      <c r="D24" s="80">
        <v>147250</v>
      </c>
      <c r="E24" s="80">
        <v>147250</v>
      </c>
      <c r="F24" s="80">
        <v>147250</v>
      </c>
    </row>
    <row r="25" spans="1:6" x14ac:dyDescent="0.25">
      <c r="A25" s="8" t="s">
        <v>35</v>
      </c>
      <c r="B25" s="16" t="s">
        <v>29</v>
      </c>
      <c r="C25" s="6" t="s">
        <v>36</v>
      </c>
      <c r="D25" s="80">
        <v>1447500</v>
      </c>
      <c r="E25" s="80">
        <v>1447500</v>
      </c>
      <c r="F25" s="80">
        <v>1447500</v>
      </c>
    </row>
    <row r="26" spans="1:6" x14ac:dyDescent="0.25">
      <c r="A26" s="8" t="s">
        <v>37</v>
      </c>
      <c r="B26" s="16"/>
      <c r="C26" s="6"/>
      <c r="D26" s="77">
        <v>600000</v>
      </c>
      <c r="E26" s="77">
        <v>600000</v>
      </c>
      <c r="F26" s="77">
        <v>600000</v>
      </c>
    </row>
    <row r="27" spans="1:6" x14ac:dyDescent="0.25">
      <c r="A27" s="8" t="s">
        <v>22</v>
      </c>
      <c r="B27" s="16" t="s">
        <v>29</v>
      </c>
      <c r="C27" s="6" t="s">
        <v>23</v>
      </c>
      <c r="D27" s="83">
        <v>60569</v>
      </c>
      <c r="E27" s="83">
        <v>60569</v>
      </c>
      <c r="F27" s="83">
        <v>60569</v>
      </c>
    </row>
    <row r="28" spans="1:6" x14ac:dyDescent="0.25">
      <c r="A28" s="18"/>
      <c r="B28" s="19"/>
      <c r="C28" s="20" t="s">
        <v>24</v>
      </c>
      <c r="D28" s="82">
        <v>9240457</v>
      </c>
      <c r="E28" s="82">
        <v>10240457</v>
      </c>
      <c r="F28" s="82">
        <v>10240458</v>
      </c>
    </row>
    <row r="29" spans="1:6" x14ac:dyDescent="0.25">
      <c r="A29" s="10"/>
      <c r="B29" s="17"/>
      <c r="C29" s="12"/>
      <c r="D29" s="81"/>
      <c r="E29" s="81"/>
      <c r="F29" s="81"/>
    </row>
    <row r="30" spans="1:6" ht="15.75" thickBot="1" x14ac:dyDescent="0.3">
      <c r="A30" s="21" t="s">
        <v>38</v>
      </c>
      <c r="B30" s="22"/>
      <c r="C30" s="23"/>
      <c r="D30" s="84">
        <f>SUM(D28,D20,D13)</f>
        <v>24596694</v>
      </c>
      <c r="E30" s="84">
        <f>SUM(E28,E20,E13)</f>
        <v>25596694</v>
      </c>
      <c r="F30" s="84">
        <f>SUM(F28,F20,F13)</f>
        <v>25596695</v>
      </c>
    </row>
    <row r="31" spans="1:6" x14ac:dyDescent="0.25">
      <c r="A31" s="24" t="s">
        <v>39</v>
      </c>
      <c r="B31" s="16"/>
      <c r="C31" s="6"/>
    </row>
    <row r="32" spans="1:6" x14ac:dyDescent="0.25">
      <c r="A32" s="14" t="s">
        <v>40</v>
      </c>
      <c r="B32" s="16"/>
      <c r="C32" s="6"/>
    </row>
    <row r="33" spans="1:6" ht="30" x14ac:dyDescent="0.25">
      <c r="A33" s="8" t="s">
        <v>41</v>
      </c>
      <c r="B33" s="16" t="s">
        <v>42</v>
      </c>
      <c r="C33" s="6" t="s">
        <v>43</v>
      </c>
      <c r="D33" s="80">
        <v>111440000</v>
      </c>
      <c r="E33" s="80">
        <v>115126000</v>
      </c>
      <c r="F33" s="80">
        <v>115126000</v>
      </c>
    </row>
    <row r="34" spans="1:6" x14ac:dyDescent="0.25">
      <c r="A34" s="8" t="s">
        <v>44</v>
      </c>
      <c r="B34" s="16"/>
      <c r="C34" s="6"/>
      <c r="D34" s="80">
        <v>300000</v>
      </c>
      <c r="E34" s="80">
        <v>300000</v>
      </c>
      <c r="F34" s="80">
        <v>300000</v>
      </c>
    </row>
    <row r="35" spans="1:6" x14ac:dyDescent="0.25">
      <c r="A35" s="8" t="s">
        <v>45</v>
      </c>
      <c r="B35" s="16" t="s">
        <v>42</v>
      </c>
      <c r="C35" s="6" t="s">
        <v>46</v>
      </c>
      <c r="D35" s="80">
        <v>0</v>
      </c>
    </row>
    <row r="36" spans="1:6" x14ac:dyDescent="0.25">
      <c r="A36" s="8" t="s">
        <v>47</v>
      </c>
      <c r="B36" s="16" t="s">
        <v>42</v>
      </c>
      <c r="C36" s="6" t="s">
        <v>48</v>
      </c>
      <c r="D36" s="80">
        <v>19911000</v>
      </c>
      <c r="E36" s="80">
        <v>20287000</v>
      </c>
      <c r="F36" s="80">
        <v>19911000</v>
      </c>
    </row>
    <row r="37" spans="1:6" x14ac:dyDescent="0.25">
      <c r="A37" s="8" t="s">
        <v>12</v>
      </c>
      <c r="B37" s="16" t="s">
        <v>42</v>
      </c>
      <c r="C37" s="6" t="s">
        <v>13</v>
      </c>
      <c r="D37" s="80">
        <v>40000</v>
      </c>
      <c r="E37" s="80">
        <v>70000</v>
      </c>
      <c r="F37" s="80">
        <v>40000</v>
      </c>
    </row>
    <row r="38" spans="1:6" x14ac:dyDescent="0.25">
      <c r="A38" s="8" t="s">
        <v>49</v>
      </c>
      <c r="B38" s="16" t="s">
        <v>42</v>
      </c>
      <c r="C38" s="6" t="s">
        <v>50</v>
      </c>
      <c r="D38" s="80">
        <v>1950000</v>
      </c>
      <c r="E38" s="80">
        <v>1800000</v>
      </c>
      <c r="F38" s="80">
        <v>1800000</v>
      </c>
    </row>
    <row r="39" spans="1:6" x14ac:dyDescent="0.25">
      <c r="A39" s="8" t="s">
        <v>51</v>
      </c>
      <c r="B39" s="16" t="s">
        <v>42</v>
      </c>
      <c r="C39" s="6" t="s">
        <v>52</v>
      </c>
      <c r="D39" s="80">
        <v>838000</v>
      </c>
      <c r="E39" s="80">
        <v>742000</v>
      </c>
      <c r="F39" s="80">
        <v>742000</v>
      </c>
    </row>
    <row r="40" spans="1:6" x14ac:dyDescent="0.25">
      <c r="A40" s="8" t="s">
        <v>53</v>
      </c>
      <c r="B40" s="16" t="s">
        <v>42</v>
      </c>
      <c r="C40" s="6" t="s">
        <v>54</v>
      </c>
      <c r="D40" s="80">
        <v>10000</v>
      </c>
      <c r="E40" s="80">
        <v>10000</v>
      </c>
      <c r="F40" s="80">
        <v>10000</v>
      </c>
    </row>
    <row r="41" spans="1:6" x14ac:dyDescent="0.25">
      <c r="A41" s="8" t="s">
        <v>55</v>
      </c>
      <c r="B41" s="16" t="s">
        <v>42</v>
      </c>
      <c r="C41" s="6" t="s">
        <v>56</v>
      </c>
      <c r="D41" s="80">
        <v>200000</v>
      </c>
      <c r="E41" s="80">
        <v>200000</v>
      </c>
      <c r="F41" s="80">
        <v>200000</v>
      </c>
    </row>
    <row r="42" spans="1:6" x14ac:dyDescent="0.25">
      <c r="A42" s="10" t="s">
        <v>22</v>
      </c>
      <c r="B42" s="17" t="s">
        <v>42</v>
      </c>
      <c r="C42" s="12" t="s">
        <v>23</v>
      </c>
      <c r="D42" s="81">
        <v>810000</v>
      </c>
      <c r="E42" s="81">
        <v>834000</v>
      </c>
      <c r="F42" s="81">
        <v>834000</v>
      </c>
    </row>
    <row r="43" spans="1:6" x14ac:dyDescent="0.25">
      <c r="A43" s="25"/>
      <c r="B43" s="26"/>
      <c r="C43" s="27" t="s">
        <v>24</v>
      </c>
      <c r="D43" s="85">
        <v>135499000</v>
      </c>
      <c r="E43" s="85">
        <v>139369000</v>
      </c>
      <c r="F43" s="85">
        <v>138963000</v>
      </c>
    </row>
    <row r="44" spans="1:6" ht="15.75" thickBot="1" x14ac:dyDescent="0.3">
      <c r="A44" s="21" t="s">
        <v>57</v>
      </c>
      <c r="B44" s="22"/>
      <c r="C44" s="23"/>
      <c r="D44" s="84">
        <f>D43</f>
        <v>135499000</v>
      </c>
      <c r="E44" s="84">
        <f>E43</f>
        <v>139369000</v>
      </c>
      <c r="F44" s="84">
        <f>F43</f>
        <v>138963000</v>
      </c>
    </row>
    <row r="45" spans="1:6" x14ac:dyDescent="0.25">
      <c r="A45" s="24" t="s">
        <v>58</v>
      </c>
      <c r="B45" s="5"/>
      <c r="C45" s="15"/>
    </row>
    <row r="46" spans="1:6" x14ac:dyDescent="0.25">
      <c r="A46" s="14" t="s">
        <v>59</v>
      </c>
      <c r="B46" s="16"/>
      <c r="C46" s="6"/>
    </row>
    <row r="47" spans="1:6" ht="30" x14ac:dyDescent="0.25">
      <c r="A47" s="8" t="s">
        <v>41</v>
      </c>
      <c r="B47" s="16" t="s">
        <v>60</v>
      </c>
      <c r="C47" s="6" t="s">
        <v>43</v>
      </c>
      <c r="D47" s="86">
        <v>3250758</v>
      </c>
      <c r="E47" s="86">
        <v>3250758</v>
      </c>
      <c r="F47" s="86">
        <v>3250758</v>
      </c>
    </row>
    <row r="48" spans="1:6" x14ac:dyDescent="0.25">
      <c r="A48" s="8" t="s">
        <v>61</v>
      </c>
      <c r="B48" s="16" t="s">
        <v>60</v>
      </c>
      <c r="C48" s="6" t="s">
        <v>48</v>
      </c>
      <c r="D48" s="80">
        <v>800000</v>
      </c>
      <c r="E48" s="80">
        <v>800000</v>
      </c>
      <c r="F48" s="80">
        <v>800000</v>
      </c>
    </row>
    <row r="49" spans="1:6" x14ac:dyDescent="0.25">
      <c r="A49" s="8" t="s">
        <v>12</v>
      </c>
      <c r="B49" s="16" t="s">
        <v>60</v>
      </c>
      <c r="C49" s="6" t="s">
        <v>13</v>
      </c>
      <c r="D49" s="80">
        <v>25000</v>
      </c>
      <c r="E49" s="80">
        <v>25000</v>
      </c>
      <c r="F49" s="80">
        <v>25000</v>
      </c>
    </row>
    <row r="50" spans="1:6" x14ac:dyDescent="0.25">
      <c r="A50" s="8" t="s">
        <v>62</v>
      </c>
      <c r="B50" s="16" t="s">
        <v>60</v>
      </c>
      <c r="C50" s="6" t="s">
        <v>63</v>
      </c>
      <c r="D50" s="80">
        <v>60700</v>
      </c>
      <c r="E50" s="80">
        <v>60700</v>
      </c>
      <c r="F50" s="80">
        <v>60700</v>
      </c>
    </row>
    <row r="51" spans="1:6" ht="30" x14ac:dyDescent="0.25">
      <c r="A51" s="8" t="s">
        <v>64</v>
      </c>
      <c r="B51" s="16"/>
      <c r="C51" s="6"/>
      <c r="D51" s="80">
        <v>396726</v>
      </c>
      <c r="E51" s="80">
        <v>396726</v>
      </c>
      <c r="F51" s="80">
        <v>396726</v>
      </c>
    </row>
    <row r="52" spans="1:6" x14ac:dyDescent="0.25">
      <c r="A52" s="8" t="s">
        <v>65</v>
      </c>
      <c r="B52" s="16"/>
      <c r="C52" s="6"/>
      <c r="D52" s="80">
        <v>1000000</v>
      </c>
      <c r="E52" s="80">
        <v>1000000</v>
      </c>
      <c r="F52" s="80">
        <v>1000000</v>
      </c>
    </row>
    <row r="53" spans="1:6" x14ac:dyDescent="0.25">
      <c r="A53" s="8" t="s">
        <v>66</v>
      </c>
      <c r="B53" s="16"/>
      <c r="C53" s="6"/>
      <c r="D53" s="80">
        <v>596157</v>
      </c>
      <c r="E53" s="80">
        <v>596157</v>
      </c>
      <c r="F53" s="80">
        <v>596157</v>
      </c>
    </row>
    <row r="54" spans="1:6" x14ac:dyDescent="0.25">
      <c r="A54" s="10" t="s">
        <v>22</v>
      </c>
      <c r="B54" s="17" t="s">
        <v>60</v>
      </c>
      <c r="C54" s="12" t="s">
        <v>23</v>
      </c>
      <c r="D54" s="81">
        <v>183645</v>
      </c>
      <c r="E54" s="81">
        <v>183645</v>
      </c>
      <c r="F54" s="81">
        <v>183645</v>
      </c>
    </row>
    <row r="55" spans="1:6" x14ac:dyDescent="0.25">
      <c r="A55" s="8"/>
      <c r="B55" s="16"/>
      <c r="C55" s="6" t="s">
        <v>24</v>
      </c>
      <c r="D55" s="86">
        <v>6312986</v>
      </c>
      <c r="E55" s="86">
        <v>6312986</v>
      </c>
      <c r="F55" s="86">
        <v>6312986</v>
      </c>
    </row>
    <row r="56" spans="1:6" x14ac:dyDescent="0.25">
      <c r="A56" s="14" t="s">
        <v>67</v>
      </c>
      <c r="B56" s="13"/>
      <c r="C56" s="6"/>
    </row>
    <row r="57" spans="1:6" ht="30" x14ac:dyDescent="0.25">
      <c r="A57" s="8" t="s">
        <v>41</v>
      </c>
      <c r="B57" s="13" t="s">
        <v>68</v>
      </c>
      <c r="C57" s="6" t="s">
        <v>43</v>
      </c>
      <c r="D57" s="87">
        <v>381293</v>
      </c>
      <c r="E57" s="87">
        <v>381293</v>
      </c>
      <c r="F57" s="87">
        <v>381293</v>
      </c>
    </row>
    <row r="58" spans="1:6" x14ac:dyDescent="0.25">
      <c r="A58" s="8" t="s">
        <v>61</v>
      </c>
      <c r="B58" s="13" t="s">
        <v>69</v>
      </c>
      <c r="C58" s="6" t="s">
        <v>48</v>
      </c>
      <c r="D58" s="86">
        <v>183158</v>
      </c>
      <c r="E58" s="86">
        <v>183158</v>
      </c>
      <c r="F58" s="86">
        <v>183158</v>
      </c>
    </row>
    <row r="59" spans="1:6" x14ac:dyDescent="0.25">
      <c r="A59" s="10" t="s">
        <v>12</v>
      </c>
      <c r="B59" s="28" t="s">
        <v>70</v>
      </c>
      <c r="C59" s="12" t="s">
        <v>13</v>
      </c>
      <c r="D59" s="81">
        <v>5000</v>
      </c>
      <c r="E59" s="81">
        <v>5000</v>
      </c>
      <c r="F59" s="81">
        <v>5000</v>
      </c>
    </row>
    <row r="60" spans="1:6" x14ac:dyDescent="0.25">
      <c r="A60" s="8"/>
      <c r="B60" s="16"/>
      <c r="C60" s="6" t="s">
        <v>24</v>
      </c>
      <c r="D60" s="86">
        <v>569451</v>
      </c>
      <c r="E60" s="86">
        <v>569451</v>
      </c>
      <c r="F60" s="86">
        <v>569451</v>
      </c>
    </row>
    <row r="61" spans="1:6" ht="30" x14ac:dyDescent="0.25">
      <c r="A61" s="14" t="s">
        <v>71</v>
      </c>
      <c r="B61" s="16"/>
      <c r="C61" s="6"/>
    </row>
    <row r="62" spans="1:6" x14ac:dyDescent="0.25">
      <c r="A62" s="8" t="s">
        <v>72</v>
      </c>
      <c r="B62" s="16"/>
      <c r="C62" s="6"/>
      <c r="D62" s="80">
        <v>6000000</v>
      </c>
      <c r="E62" s="80">
        <v>21000000</v>
      </c>
      <c r="F62" s="80">
        <v>3500000</v>
      </c>
    </row>
    <row r="63" spans="1:6" ht="30" x14ac:dyDescent="0.25">
      <c r="A63" s="8" t="s">
        <v>73</v>
      </c>
      <c r="B63" s="16"/>
      <c r="C63" s="6"/>
      <c r="D63" s="80">
        <v>2000000</v>
      </c>
      <c r="E63" s="80">
        <v>2000000</v>
      </c>
    </row>
    <row r="64" spans="1:6" x14ac:dyDescent="0.25">
      <c r="A64" s="10" t="s">
        <v>74</v>
      </c>
      <c r="B64" s="17" t="s">
        <v>75</v>
      </c>
      <c r="C64" s="12" t="s">
        <v>76</v>
      </c>
      <c r="D64" s="81"/>
      <c r="E64" s="81"/>
      <c r="F64" s="81"/>
    </row>
    <row r="65" spans="1:6" x14ac:dyDescent="0.25">
      <c r="A65" s="8"/>
      <c r="B65" s="13"/>
      <c r="C65" s="6" t="s">
        <v>24</v>
      </c>
      <c r="D65" s="80">
        <v>8000000</v>
      </c>
      <c r="E65" s="80">
        <v>23000000</v>
      </c>
      <c r="F65" s="80">
        <v>3500000</v>
      </c>
    </row>
    <row r="66" spans="1:6" ht="30" x14ac:dyDescent="0.25">
      <c r="A66" s="14" t="s">
        <v>77</v>
      </c>
      <c r="B66" s="13"/>
      <c r="C66" s="6"/>
    </row>
    <row r="67" spans="1:6" ht="30" x14ac:dyDescent="0.25">
      <c r="A67" s="8" t="s">
        <v>41</v>
      </c>
      <c r="B67" s="16" t="s">
        <v>78</v>
      </c>
      <c r="C67" s="6" t="s">
        <v>43</v>
      </c>
      <c r="D67" s="87">
        <v>2797589</v>
      </c>
      <c r="E67" s="87">
        <v>2797589</v>
      </c>
      <c r="F67" s="87">
        <v>2377589</v>
      </c>
    </row>
    <row r="68" spans="1:6" x14ac:dyDescent="0.25">
      <c r="A68" s="8" t="s">
        <v>61</v>
      </c>
      <c r="B68" s="16"/>
      <c r="C68" s="6" t="s">
        <v>48</v>
      </c>
      <c r="D68" s="80">
        <v>13429</v>
      </c>
      <c r="E68" s="80">
        <v>13429</v>
      </c>
      <c r="F68" s="80">
        <v>13429</v>
      </c>
    </row>
    <row r="69" spans="1:6" x14ac:dyDescent="0.25">
      <c r="A69" s="10" t="s">
        <v>22</v>
      </c>
      <c r="B69" s="17" t="s">
        <v>78</v>
      </c>
      <c r="C69" s="12" t="s">
        <v>23</v>
      </c>
      <c r="D69" s="81">
        <v>12077</v>
      </c>
      <c r="E69" s="81">
        <v>12077</v>
      </c>
      <c r="F69" s="81">
        <v>12077</v>
      </c>
    </row>
    <row r="70" spans="1:6" x14ac:dyDescent="0.25">
      <c r="A70" s="8"/>
      <c r="B70" s="13"/>
      <c r="C70" s="6" t="s">
        <v>24</v>
      </c>
      <c r="D70" s="86">
        <v>2823095</v>
      </c>
      <c r="E70" s="86">
        <v>2823095</v>
      </c>
      <c r="F70" s="86">
        <v>2403095</v>
      </c>
    </row>
    <row r="71" spans="1:6" x14ac:dyDescent="0.25">
      <c r="A71" s="14" t="s">
        <v>79</v>
      </c>
      <c r="B71" s="13"/>
      <c r="C71" s="6"/>
    </row>
    <row r="72" spans="1:6" ht="30" x14ac:dyDescent="0.25">
      <c r="A72" s="8" t="s">
        <v>41</v>
      </c>
      <c r="B72" s="16" t="s">
        <v>80</v>
      </c>
      <c r="C72" s="6" t="s">
        <v>43</v>
      </c>
      <c r="D72" s="86">
        <v>2570242</v>
      </c>
      <c r="E72" s="86">
        <v>2570242</v>
      </c>
      <c r="F72" s="86">
        <v>2570242</v>
      </c>
    </row>
    <row r="73" spans="1:6" x14ac:dyDescent="0.25">
      <c r="A73" s="8" t="s">
        <v>81</v>
      </c>
      <c r="B73" s="16" t="s">
        <v>80</v>
      </c>
      <c r="C73" s="6" t="s">
        <v>82</v>
      </c>
      <c r="D73" s="80">
        <v>31463</v>
      </c>
      <c r="E73" s="80">
        <v>31463</v>
      </c>
      <c r="F73" s="80">
        <v>31463</v>
      </c>
    </row>
    <row r="74" spans="1:6" x14ac:dyDescent="0.25">
      <c r="A74" s="8" t="s">
        <v>61</v>
      </c>
      <c r="B74" s="16" t="s">
        <v>80</v>
      </c>
      <c r="C74" s="6" t="s">
        <v>48</v>
      </c>
      <c r="D74" s="80">
        <v>772684</v>
      </c>
      <c r="E74" s="80">
        <v>572684</v>
      </c>
      <c r="F74" s="80">
        <v>572684</v>
      </c>
    </row>
    <row r="75" spans="1:6" x14ac:dyDescent="0.25">
      <c r="A75" s="8" t="s">
        <v>83</v>
      </c>
      <c r="B75" s="16" t="s">
        <v>80</v>
      </c>
      <c r="C75" s="6" t="s">
        <v>84</v>
      </c>
      <c r="D75" s="80">
        <v>41794</v>
      </c>
      <c r="E75" s="80">
        <v>41794</v>
      </c>
      <c r="F75" s="80">
        <v>41794</v>
      </c>
    </row>
    <row r="76" spans="1:6" x14ac:dyDescent="0.25">
      <c r="A76" s="8" t="s">
        <v>55</v>
      </c>
      <c r="B76" s="16" t="s">
        <v>80</v>
      </c>
      <c r="C76" s="6" t="s">
        <v>56</v>
      </c>
      <c r="D76" s="80">
        <v>10000</v>
      </c>
      <c r="E76" s="80">
        <v>10000</v>
      </c>
      <c r="F76" s="80">
        <v>10000</v>
      </c>
    </row>
    <row r="77" spans="1:6" x14ac:dyDescent="0.25">
      <c r="A77" s="8" t="s">
        <v>85</v>
      </c>
      <c r="B77" s="16" t="s">
        <v>80</v>
      </c>
      <c r="C77" s="6" t="s">
        <v>86</v>
      </c>
      <c r="D77" s="80">
        <v>150000</v>
      </c>
      <c r="E77" s="80">
        <v>150000</v>
      </c>
      <c r="F77" s="80">
        <v>150000</v>
      </c>
    </row>
    <row r="78" spans="1:6" x14ac:dyDescent="0.25">
      <c r="A78" s="10" t="s">
        <v>22</v>
      </c>
      <c r="B78" s="17" t="s">
        <v>80</v>
      </c>
      <c r="C78" s="12" t="s">
        <v>23</v>
      </c>
      <c r="D78" s="81">
        <v>59169</v>
      </c>
      <c r="E78" s="81">
        <v>59169</v>
      </c>
      <c r="F78" s="81">
        <v>59169</v>
      </c>
    </row>
    <row r="79" spans="1:6" x14ac:dyDescent="0.25">
      <c r="A79" s="8"/>
      <c r="B79" s="13"/>
      <c r="C79" s="6" t="s">
        <v>24</v>
      </c>
      <c r="D79" s="86">
        <v>3635352</v>
      </c>
      <c r="E79" s="86">
        <v>3435352</v>
      </c>
      <c r="F79" s="86">
        <v>3435352</v>
      </c>
    </row>
    <row r="80" spans="1:6" x14ac:dyDescent="0.25">
      <c r="A80" s="14" t="s">
        <v>87</v>
      </c>
      <c r="B80" s="13"/>
      <c r="C80" s="6"/>
    </row>
    <row r="81" spans="1:6" ht="30" x14ac:dyDescent="0.25">
      <c r="A81" s="8" t="s">
        <v>41</v>
      </c>
      <c r="B81" s="16" t="s">
        <v>88</v>
      </c>
      <c r="C81" s="6" t="s">
        <v>43</v>
      </c>
      <c r="D81" s="86">
        <v>6298229</v>
      </c>
      <c r="E81" s="86">
        <v>6298229</v>
      </c>
      <c r="F81" s="86">
        <v>6298229</v>
      </c>
    </row>
    <row r="82" spans="1:6" x14ac:dyDescent="0.25">
      <c r="A82" s="8" t="s">
        <v>89</v>
      </c>
      <c r="B82" s="16" t="s">
        <v>88</v>
      </c>
      <c r="C82" s="6" t="s">
        <v>90</v>
      </c>
      <c r="D82" s="86">
        <v>131942</v>
      </c>
      <c r="E82" s="86">
        <v>131942</v>
      </c>
      <c r="F82" s="86">
        <v>131942</v>
      </c>
    </row>
    <row r="83" spans="1:6" x14ac:dyDescent="0.25">
      <c r="A83" s="8" t="s">
        <v>91</v>
      </c>
      <c r="B83" s="16" t="s">
        <v>88</v>
      </c>
      <c r="C83" s="6" t="s">
        <v>92</v>
      </c>
      <c r="D83" s="80">
        <v>87759</v>
      </c>
      <c r="E83" s="80">
        <v>87759</v>
      </c>
      <c r="F83" s="80">
        <v>87759</v>
      </c>
    </row>
    <row r="84" spans="1:6" x14ac:dyDescent="0.25">
      <c r="A84" s="8" t="s">
        <v>61</v>
      </c>
      <c r="B84" s="16" t="s">
        <v>88</v>
      </c>
      <c r="C84" s="6" t="s">
        <v>48</v>
      </c>
      <c r="D84" s="80">
        <v>848115</v>
      </c>
      <c r="E84" s="80">
        <v>848115</v>
      </c>
      <c r="F84" s="80">
        <v>848115</v>
      </c>
    </row>
    <row r="85" spans="1:6" x14ac:dyDescent="0.25">
      <c r="A85" s="8" t="s">
        <v>93</v>
      </c>
      <c r="B85" s="16" t="s">
        <v>88</v>
      </c>
      <c r="C85" s="6" t="s">
        <v>94</v>
      </c>
      <c r="D85" s="86">
        <v>1003440</v>
      </c>
      <c r="E85" s="86">
        <v>1003440</v>
      </c>
      <c r="F85" s="86">
        <v>1003440</v>
      </c>
    </row>
    <row r="86" spans="1:6" x14ac:dyDescent="0.25">
      <c r="A86" s="8" t="s">
        <v>95</v>
      </c>
      <c r="B86" s="16" t="s">
        <v>88</v>
      </c>
      <c r="C86" s="6" t="s">
        <v>96</v>
      </c>
      <c r="D86" s="86">
        <v>150467</v>
      </c>
      <c r="E86" s="86">
        <v>150467</v>
      </c>
      <c r="F86" s="86">
        <v>150467</v>
      </c>
    </row>
    <row r="87" spans="1:6" x14ac:dyDescent="0.25">
      <c r="A87" s="29" t="s">
        <v>97</v>
      </c>
      <c r="B87" s="30" t="s">
        <v>88</v>
      </c>
      <c r="C87" s="31" t="s">
        <v>98</v>
      </c>
      <c r="D87" s="86">
        <v>453698</v>
      </c>
      <c r="E87" s="86">
        <v>453698</v>
      </c>
      <c r="F87" s="86">
        <v>453698</v>
      </c>
    </row>
    <row r="88" spans="1:6" x14ac:dyDescent="0.25">
      <c r="A88" s="29" t="s">
        <v>99</v>
      </c>
      <c r="B88" s="30"/>
      <c r="C88" s="31" t="s">
        <v>100</v>
      </c>
      <c r="D88" s="86">
        <v>350000</v>
      </c>
      <c r="E88" s="86">
        <v>350000</v>
      </c>
      <c r="F88" s="86">
        <v>350000</v>
      </c>
    </row>
    <row r="89" spans="1:6" x14ac:dyDescent="0.25">
      <c r="A89" s="29" t="s">
        <v>101</v>
      </c>
      <c r="B89" s="30" t="s">
        <v>88</v>
      </c>
      <c r="C89" s="31" t="s">
        <v>102</v>
      </c>
      <c r="D89" s="80">
        <v>45000</v>
      </c>
      <c r="E89" s="80">
        <v>45000</v>
      </c>
      <c r="F89" s="80">
        <v>45000</v>
      </c>
    </row>
    <row r="90" spans="1:6" x14ac:dyDescent="0.25">
      <c r="A90" s="29" t="s">
        <v>103</v>
      </c>
      <c r="B90" s="30" t="s">
        <v>88</v>
      </c>
      <c r="C90" s="31" t="s">
        <v>104</v>
      </c>
      <c r="D90" s="86">
        <v>255624</v>
      </c>
      <c r="E90" s="86">
        <v>255624</v>
      </c>
      <c r="F90" s="86">
        <v>255624</v>
      </c>
    </row>
    <row r="91" spans="1:6" x14ac:dyDescent="0.25">
      <c r="A91" s="29" t="s">
        <v>105</v>
      </c>
      <c r="B91" s="30" t="s">
        <v>88</v>
      </c>
      <c r="C91" s="31" t="s">
        <v>106</v>
      </c>
      <c r="D91" s="80">
        <v>176400</v>
      </c>
      <c r="E91" s="80">
        <v>176400</v>
      </c>
      <c r="F91" s="80">
        <v>176400</v>
      </c>
    </row>
    <row r="92" spans="1:6" x14ac:dyDescent="0.25">
      <c r="A92" s="29" t="s">
        <v>107</v>
      </c>
      <c r="B92" s="30" t="s">
        <v>88</v>
      </c>
      <c r="C92" s="31" t="s">
        <v>108</v>
      </c>
      <c r="D92" s="87">
        <v>70634</v>
      </c>
      <c r="E92" s="87">
        <v>70634</v>
      </c>
      <c r="F92" s="87">
        <v>70634</v>
      </c>
    </row>
    <row r="93" spans="1:6" x14ac:dyDescent="0.25">
      <c r="A93" s="8" t="s">
        <v>109</v>
      </c>
      <c r="B93" s="16" t="s">
        <v>88</v>
      </c>
      <c r="C93" s="6" t="s">
        <v>110</v>
      </c>
      <c r="D93" s="86">
        <v>99828</v>
      </c>
      <c r="E93" s="86">
        <v>99828</v>
      </c>
      <c r="F93" s="86">
        <v>99828</v>
      </c>
    </row>
    <row r="94" spans="1:6" x14ac:dyDescent="0.25">
      <c r="A94" s="8" t="s">
        <v>111</v>
      </c>
      <c r="B94" s="16" t="s">
        <v>88</v>
      </c>
      <c r="C94" s="6" t="s">
        <v>112</v>
      </c>
      <c r="D94" s="86">
        <v>975284</v>
      </c>
      <c r="E94" s="86">
        <v>975284</v>
      </c>
      <c r="F94" s="86">
        <v>975284</v>
      </c>
    </row>
    <row r="95" spans="1:6" x14ac:dyDescent="0.25">
      <c r="A95" s="8" t="s">
        <v>113</v>
      </c>
      <c r="B95" s="16" t="s">
        <v>88</v>
      </c>
      <c r="C95" s="6" t="s">
        <v>114</v>
      </c>
      <c r="D95" s="86">
        <v>112427</v>
      </c>
      <c r="E95" s="86">
        <v>112427</v>
      </c>
      <c r="F95" s="86">
        <v>112427</v>
      </c>
    </row>
    <row r="96" spans="1:6" x14ac:dyDescent="0.25">
      <c r="A96" s="8" t="s">
        <v>115</v>
      </c>
      <c r="B96" s="16" t="s">
        <v>88</v>
      </c>
      <c r="C96" s="6" t="s">
        <v>116</v>
      </c>
      <c r="D96" s="80">
        <v>8820</v>
      </c>
      <c r="E96" s="80">
        <v>8820</v>
      </c>
      <c r="F96" s="80">
        <v>8820</v>
      </c>
    </row>
    <row r="97" spans="1:6" x14ac:dyDescent="0.25">
      <c r="A97" s="32" t="s">
        <v>22</v>
      </c>
      <c r="B97" s="16" t="s">
        <v>88</v>
      </c>
      <c r="C97" s="6" t="s">
        <v>23</v>
      </c>
      <c r="D97" s="80">
        <v>138905</v>
      </c>
      <c r="E97" s="80">
        <v>138905</v>
      </c>
      <c r="F97" s="80">
        <v>138905</v>
      </c>
    </row>
    <row r="98" spans="1:6" ht="30" x14ac:dyDescent="0.25">
      <c r="A98" s="8" t="s">
        <v>117</v>
      </c>
      <c r="B98" s="16" t="s">
        <v>88</v>
      </c>
      <c r="C98" s="6"/>
      <c r="D98" s="86">
        <v>738554</v>
      </c>
      <c r="E98" s="86">
        <v>738554</v>
      </c>
      <c r="F98" s="86">
        <v>738554</v>
      </c>
    </row>
    <row r="99" spans="1:6" x14ac:dyDescent="0.25">
      <c r="A99" s="8" t="s">
        <v>118</v>
      </c>
      <c r="B99" s="16" t="s">
        <v>88</v>
      </c>
      <c r="C99" s="6" t="s">
        <v>119</v>
      </c>
      <c r="D99" s="86">
        <v>73122</v>
      </c>
      <c r="E99" s="86">
        <v>73122</v>
      </c>
      <c r="F99" s="86">
        <v>73122</v>
      </c>
    </row>
    <row r="100" spans="1:6" x14ac:dyDescent="0.25">
      <c r="A100" s="8" t="s">
        <v>120</v>
      </c>
      <c r="B100" s="16" t="s">
        <v>88</v>
      </c>
      <c r="C100" s="6" t="s">
        <v>121</v>
      </c>
      <c r="D100" s="86">
        <v>426000</v>
      </c>
      <c r="E100" s="86">
        <v>426000</v>
      </c>
      <c r="F100" s="86">
        <v>426000</v>
      </c>
    </row>
    <row r="101" spans="1:6" ht="30" x14ac:dyDescent="0.25">
      <c r="A101" s="10" t="s">
        <v>122</v>
      </c>
      <c r="B101" s="17" t="s">
        <v>88</v>
      </c>
      <c r="C101" s="12" t="s">
        <v>123</v>
      </c>
      <c r="D101" s="81">
        <v>55835</v>
      </c>
      <c r="E101" s="81">
        <v>55835</v>
      </c>
      <c r="F101" s="81">
        <v>55835</v>
      </c>
    </row>
    <row r="102" spans="1:6" x14ac:dyDescent="0.25">
      <c r="A102" s="8"/>
      <c r="B102" s="16"/>
      <c r="C102" s="6" t="s">
        <v>24</v>
      </c>
      <c r="D102" s="86">
        <v>12500083</v>
      </c>
      <c r="E102" s="86">
        <v>12500083</v>
      </c>
      <c r="F102" s="86">
        <v>12500083</v>
      </c>
    </row>
    <row r="103" spans="1:6" x14ac:dyDescent="0.25">
      <c r="A103" s="14" t="s">
        <v>124</v>
      </c>
      <c r="B103" s="16"/>
      <c r="C103" s="6"/>
    </row>
    <row r="104" spans="1:6" ht="30" x14ac:dyDescent="0.25">
      <c r="A104" s="8" t="s">
        <v>41</v>
      </c>
      <c r="B104" s="16" t="s">
        <v>125</v>
      </c>
      <c r="C104" s="6" t="s">
        <v>43</v>
      </c>
      <c r="D104" s="86">
        <v>794191</v>
      </c>
      <c r="E104" s="86">
        <v>794191</v>
      </c>
      <c r="F104" s="86">
        <v>794191</v>
      </c>
    </row>
    <row r="105" spans="1:6" x14ac:dyDescent="0.25">
      <c r="A105" s="8" t="s">
        <v>81</v>
      </c>
      <c r="B105" s="16" t="s">
        <v>125</v>
      </c>
      <c r="C105" s="6" t="s">
        <v>82</v>
      </c>
      <c r="D105" s="80">
        <v>77059</v>
      </c>
      <c r="E105" s="80">
        <v>77059</v>
      </c>
      <c r="F105" s="80">
        <v>77059</v>
      </c>
    </row>
    <row r="106" spans="1:6" x14ac:dyDescent="0.25">
      <c r="A106" s="8" t="s">
        <v>61</v>
      </c>
      <c r="B106" s="16" t="s">
        <v>125</v>
      </c>
      <c r="C106" s="6" t="s">
        <v>48</v>
      </c>
      <c r="D106" s="80">
        <v>317848</v>
      </c>
      <c r="E106" s="80">
        <v>317848</v>
      </c>
      <c r="F106" s="80">
        <v>317848</v>
      </c>
    </row>
    <row r="107" spans="1:6" x14ac:dyDescent="0.25">
      <c r="A107" s="8" t="s">
        <v>126</v>
      </c>
      <c r="B107" s="16" t="s">
        <v>125</v>
      </c>
      <c r="C107" s="6" t="s">
        <v>127</v>
      </c>
      <c r="D107" s="86">
        <v>9799709</v>
      </c>
      <c r="E107" s="86">
        <v>9799709</v>
      </c>
      <c r="F107" s="86">
        <v>9799709</v>
      </c>
    </row>
    <row r="108" spans="1:6" x14ac:dyDescent="0.25">
      <c r="A108" s="10" t="s">
        <v>22</v>
      </c>
      <c r="B108" s="17" t="s">
        <v>125</v>
      </c>
      <c r="C108" s="12" t="s">
        <v>23</v>
      </c>
      <c r="D108" s="81">
        <v>34428</v>
      </c>
      <c r="E108" s="81">
        <v>34428</v>
      </c>
      <c r="F108" s="81">
        <v>34428</v>
      </c>
    </row>
    <row r="109" spans="1:6" x14ac:dyDescent="0.25">
      <c r="A109" s="8"/>
      <c r="B109" s="13"/>
      <c r="C109" s="6" t="s">
        <v>24</v>
      </c>
      <c r="D109" s="86">
        <v>11023235</v>
      </c>
      <c r="E109" s="86">
        <v>11023235</v>
      </c>
      <c r="F109" s="86">
        <v>11023235</v>
      </c>
    </row>
    <row r="110" spans="1:6" ht="30" x14ac:dyDescent="0.25">
      <c r="A110" s="14" t="s">
        <v>128</v>
      </c>
      <c r="B110" s="13"/>
      <c r="C110" s="6"/>
    </row>
    <row r="111" spans="1:6" ht="30" x14ac:dyDescent="0.25">
      <c r="A111" s="8" t="s">
        <v>41</v>
      </c>
      <c r="B111" s="16" t="s">
        <v>129</v>
      </c>
      <c r="C111" s="6" t="s">
        <v>43</v>
      </c>
      <c r="D111" s="86">
        <v>668030</v>
      </c>
      <c r="E111" s="86">
        <v>668030</v>
      </c>
      <c r="F111" s="86">
        <v>668030</v>
      </c>
    </row>
    <row r="112" spans="1:6" x14ac:dyDescent="0.25">
      <c r="A112" s="8" t="s">
        <v>130</v>
      </c>
      <c r="B112" s="16" t="s">
        <v>129</v>
      </c>
      <c r="C112" s="6" t="s">
        <v>82</v>
      </c>
      <c r="D112" s="80">
        <v>7090</v>
      </c>
      <c r="E112" s="80">
        <v>7090</v>
      </c>
      <c r="F112" s="80">
        <v>7090</v>
      </c>
    </row>
    <row r="113" spans="1:6" x14ac:dyDescent="0.25">
      <c r="A113" s="10" t="s">
        <v>61</v>
      </c>
      <c r="B113" s="17" t="s">
        <v>129</v>
      </c>
      <c r="C113" s="12"/>
      <c r="D113" s="81">
        <v>82605</v>
      </c>
      <c r="E113" s="81">
        <v>82605</v>
      </c>
      <c r="F113" s="81">
        <v>82605</v>
      </c>
    </row>
    <row r="114" spans="1:6" x14ac:dyDescent="0.25">
      <c r="A114" s="8"/>
      <c r="B114" s="16"/>
      <c r="C114" s="6" t="s">
        <v>24</v>
      </c>
      <c r="D114" s="86">
        <v>757725</v>
      </c>
      <c r="E114" s="86">
        <v>757725</v>
      </c>
      <c r="F114" s="86">
        <v>757725</v>
      </c>
    </row>
    <row r="115" spans="1:6" x14ac:dyDescent="0.25">
      <c r="A115" s="14" t="s">
        <v>131</v>
      </c>
      <c r="B115" s="16"/>
      <c r="C115" s="6"/>
    </row>
    <row r="116" spans="1:6" ht="30" x14ac:dyDescent="0.25">
      <c r="A116" s="8" t="s">
        <v>132</v>
      </c>
      <c r="B116" s="16" t="s">
        <v>133</v>
      </c>
      <c r="C116" s="6" t="s">
        <v>134</v>
      </c>
      <c r="D116" s="80">
        <v>15000</v>
      </c>
      <c r="E116" s="80">
        <v>15000</v>
      </c>
      <c r="F116" s="80">
        <v>15000</v>
      </c>
    </row>
    <row r="117" spans="1:6" ht="30" x14ac:dyDescent="0.25">
      <c r="A117" s="10" t="s">
        <v>135</v>
      </c>
      <c r="B117" s="17" t="s">
        <v>133</v>
      </c>
      <c r="C117" s="12" t="s">
        <v>136</v>
      </c>
      <c r="D117" s="81">
        <v>39250</v>
      </c>
      <c r="E117" s="81">
        <v>39250</v>
      </c>
      <c r="F117" s="81">
        <v>39250</v>
      </c>
    </row>
    <row r="118" spans="1:6" x14ac:dyDescent="0.25">
      <c r="A118" s="8"/>
      <c r="B118" s="13"/>
      <c r="C118" s="6" t="s">
        <v>24</v>
      </c>
      <c r="D118" s="80">
        <v>54250</v>
      </c>
      <c r="E118" s="80">
        <v>54250</v>
      </c>
      <c r="F118" s="80">
        <v>54250</v>
      </c>
    </row>
    <row r="119" spans="1:6" ht="30" x14ac:dyDescent="0.25">
      <c r="A119" s="14" t="s">
        <v>137</v>
      </c>
      <c r="B119" s="13"/>
      <c r="C119" s="6"/>
    </row>
    <row r="120" spans="1:6" ht="30" x14ac:dyDescent="0.25">
      <c r="A120" s="8" t="s">
        <v>41</v>
      </c>
      <c r="B120" s="13" t="s">
        <v>138</v>
      </c>
      <c r="C120" s="6" t="s">
        <v>43</v>
      </c>
      <c r="D120" s="86">
        <v>99547</v>
      </c>
      <c r="E120" s="86">
        <v>99547</v>
      </c>
      <c r="F120" s="86">
        <v>99547</v>
      </c>
    </row>
    <row r="121" spans="1:6" x14ac:dyDescent="0.25">
      <c r="A121" s="10" t="s">
        <v>81</v>
      </c>
      <c r="B121" s="28" t="s">
        <v>138</v>
      </c>
      <c r="C121" s="12" t="s">
        <v>82</v>
      </c>
      <c r="D121" s="81">
        <v>950</v>
      </c>
      <c r="E121" s="81">
        <v>950</v>
      </c>
      <c r="F121" s="81">
        <v>950</v>
      </c>
    </row>
    <row r="122" spans="1:6" x14ac:dyDescent="0.25">
      <c r="A122" s="8"/>
      <c r="B122" s="13"/>
      <c r="C122" s="6" t="s">
        <v>24</v>
      </c>
      <c r="D122" s="86">
        <v>100497</v>
      </c>
      <c r="E122" s="86">
        <v>100497</v>
      </c>
      <c r="F122" s="86">
        <v>100497</v>
      </c>
    </row>
    <row r="123" spans="1:6" x14ac:dyDescent="0.25">
      <c r="A123" s="14" t="s">
        <v>139</v>
      </c>
      <c r="B123" s="5"/>
      <c r="C123" s="15"/>
    </row>
    <row r="124" spans="1:6" ht="30" x14ac:dyDescent="0.25">
      <c r="A124" s="8" t="s">
        <v>41</v>
      </c>
      <c r="B124" s="16" t="s">
        <v>140</v>
      </c>
      <c r="C124" s="6" t="s">
        <v>43</v>
      </c>
      <c r="D124" s="86">
        <v>2818788</v>
      </c>
      <c r="E124" s="86">
        <v>2818788</v>
      </c>
      <c r="F124" s="86">
        <v>2818788</v>
      </c>
    </row>
    <row r="125" spans="1:6" x14ac:dyDescent="0.25">
      <c r="A125" s="8" t="s">
        <v>81</v>
      </c>
      <c r="B125" s="16" t="s">
        <v>140</v>
      </c>
      <c r="C125" s="6" t="s">
        <v>82</v>
      </c>
      <c r="D125" s="80">
        <v>24428</v>
      </c>
      <c r="E125" s="80">
        <v>24428</v>
      </c>
      <c r="F125" s="80">
        <v>24428</v>
      </c>
    </row>
    <row r="126" spans="1:6" x14ac:dyDescent="0.25">
      <c r="A126" s="8" t="s">
        <v>61</v>
      </c>
      <c r="B126" s="16" t="s">
        <v>140</v>
      </c>
      <c r="C126" s="6" t="s">
        <v>48</v>
      </c>
      <c r="D126" s="80">
        <v>762097</v>
      </c>
      <c r="E126" s="80">
        <v>762097</v>
      </c>
      <c r="F126" s="80">
        <v>687795</v>
      </c>
    </row>
    <row r="127" spans="1:6" x14ac:dyDescent="0.25">
      <c r="A127" s="8" t="s">
        <v>12</v>
      </c>
      <c r="B127" s="16" t="s">
        <v>140</v>
      </c>
      <c r="C127" s="6" t="s">
        <v>13</v>
      </c>
      <c r="D127" s="80">
        <v>1000</v>
      </c>
      <c r="E127" s="80">
        <v>1000</v>
      </c>
      <c r="F127" s="80">
        <v>1000</v>
      </c>
    </row>
    <row r="128" spans="1:6" x14ac:dyDescent="0.25">
      <c r="A128" s="8" t="s">
        <v>49</v>
      </c>
      <c r="B128" s="16" t="s">
        <v>140</v>
      </c>
      <c r="C128" s="6" t="s">
        <v>50</v>
      </c>
      <c r="D128" s="80">
        <v>1000</v>
      </c>
      <c r="E128" s="80">
        <v>1000</v>
      </c>
      <c r="F128" s="80">
        <v>1000</v>
      </c>
    </row>
    <row r="129" spans="1:6" ht="30" x14ac:dyDescent="0.25">
      <c r="A129" s="8" t="s">
        <v>141</v>
      </c>
      <c r="B129" s="16" t="s">
        <v>140</v>
      </c>
      <c r="C129" s="6" t="s">
        <v>142</v>
      </c>
      <c r="D129" s="86">
        <v>946078</v>
      </c>
      <c r="E129" s="86">
        <v>946078</v>
      </c>
      <c r="F129" s="86">
        <v>946078</v>
      </c>
    </row>
    <row r="130" spans="1:6" x14ac:dyDescent="0.25">
      <c r="A130" s="8" t="s">
        <v>143</v>
      </c>
      <c r="B130" s="16" t="s">
        <v>140</v>
      </c>
      <c r="C130" s="6" t="s">
        <v>144</v>
      </c>
      <c r="D130" s="86">
        <v>279412</v>
      </c>
      <c r="E130" s="86">
        <v>279412</v>
      </c>
      <c r="F130" s="86">
        <v>279412</v>
      </c>
    </row>
    <row r="131" spans="1:6" x14ac:dyDescent="0.25">
      <c r="A131" s="10" t="s">
        <v>22</v>
      </c>
      <c r="B131" s="17" t="s">
        <v>140</v>
      </c>
      <c r="C131" s="12" t="s">
        <v>23</v>
      </c>
      <c r="D131" s="81">
        <v>120654</v>
      </c>
      <c r="E131" s="81">
        <v>120654</v>
      </c>
      <c r="F131" s="81">
        <v>120654</v>
      </c>
    </row>
    <row r="132" spans="1:6" x14ac:dyDescent="0.25">
      <c r="A132" s="8"/>
      <c r="B132" s="13"/>
      <c r="C132" s="6" t="s">
        <v>24</v>
      </c>
      <c r="D132" s="86">
        <v>4953457</v>
      </c>
      <c r="E132" s="86">
        <v>4953457</v>
      </c>
      <c r="F132" s="86">
        <v>4879155</v>
      </c>
    </row>
    <row r="133" spans="1:6" x14ac:dyDescent="0.25">
      <c r="A133" s="14" t="s">
        <v>145</v>
      </c>
      <c r="B133" s="13"/>
      <c r="C133" s="6"/>
    </row>
    <row r="134" spans="1:6" ht="30" x14ac:dyDescent="0.25">
      <c r="A134" s="8" t="s">
        <v>41</v>
      </c>
      <c r="B134" s="16" t="s">
        <v>146</v>
      </c>
      <c r="C134" s="6" t="s">
        <v>43</v>
      </c>
      <c r="D134" s="86">
        <v>118794</v>
      </c>
      <c r="E134" s="86">
        <v>118794</v>
      </c>
      <c r="F134" s="86">
        <v>118794</v>
      </c>
    </row>
    <row r="135" spans="1:6" x14ac:dyDescent="0.25">
      <c r="A135" s="8" t="s">
        <v>81</v>
      </c>
      <c r="B135" s="16" t="s">
        <v>146</v>
      </c>
      <c r="C135" s="6" t="s">
        <v>82</v>
      </c>
      <c r="D135" s="80">
        <v>8352</v>
      </c>
      <c r="E135" s="80">
        <v>8352</v>
      </c>
      <c r="F135" s="80">
        <v>8352</v>
      </c>
    </row>
    <row r="136" spans="1:6" x14ac:dyDescent="0.25">
      <c r="A136" s="8" t="s">
        <v>61</v>
      </c>
      <c r="B136" s="16" t="s">
        <v>146</v>
      </c>
      <c r="C136" s="6" t="s">
        <v>48</v>
      </c>
      <c r="D136" s="86">
        <v>795948</v>
      </c>
      <c r="E136" s="86">
        <v>795948</v>
      </c>
      <c r="F136" s="86">
        <v>781584</v>
      </c>
    </row>
    <row r="137" spans="1:6" x14ac:dyDescent="0.25">
      <c r="A137" s="10" t="s">
        <v>22</v>
      </c>
      <c r="B137" s="17" t="s">
        <v>146</v>
      </c>
      <c r="C137" s="12" t="s">
        <v>23</v>
      </c>
      <c r="D137" s="81">
        <v>34500</v>
      </c>
      <c r="E137" s="81">
        <v>34500</v>
      </c>
      <c r="F137" s="81">
        <v>34500</v>
      </c>
    </row>
    <row r="138" spans="1:6" x14ac:dyDescent="0.25">
      <c r="A138" s="8"/>
      <c r="B138" s="13"/>
      <c r="C138" s="6" t="s">
        <v>24</v>
      </c>
      <c r="D138" s="86">
        <v>957594</v>
      </c>
      <c r="E138" s="86">
        <v>957594</v>
      </c>
      <c r="F138" s="86">
        <v>943230</v>
      </c>
    </row>
    <row r="139" spans="1:6" x14ac:dyDescent="0.25">
      <c r="A139" s="14" t="s">
        <v>147</v>
      </c>
      <c r="B139" s="13"/>
      <c r="C139" s="6"/>
    </row>
    <row r="140" spans="1:6" ht="30" x14ac:dyDescent="0.25">
      <c r="A140" s="8" t="s">
        <v>41</v>
      </c>
      <c r="B140" s="13" t="s">
        <v>148</v>
      </c>
      <c r="C140" s="6" t="s">
        <v>43</v>
      </c>
      <c r="D140" s="80">
        <v>2477</v>
      </c>
      <c r="E140" s="80">
        <v>2477</v>
      </c>
      <c r="F140" s="80">
        <v>2477</v>
      </c>
    </row>
    <row r="141" spans="1:6" x14ac:dyDescent="0.25">
      <c r="A141" s="8" t="s">
        <v>149</v>
      </c>
      <c r="B141" s="16" t="s">
        <v>148</v>
      </c>
      <c r="C141" s="33" t="s">
        <v>150</v>
      </c>
      <c r="D141" s="80">
        <v>75</v>
      </c>
      <c r="E141" s="80">
        <v>75</v>
      </c>
      <c r="F141" s="80">
        <v>75</v>
      </c>
    </row>
    <row r="142" spans="1:6" x14ac:dyDescent="0.25">
      <c r="A142" s="8" t="s">
        <v>61</v>
      </c>
      <c r="B142" s="13" t="s">
        <v>148</v>
      </c>
      <c r="C142" s="6" t="s">
        <v>48</v>
      </c>
      <c r="D142" s="80">
        <v>4956</v>
      </c>
      <c r="E142" s="80">
        <v>4956</v>
      </c>
      <c r="F142" s="80">
        <v>4956</v>
      </c>
    </row>
    <row r="143" spans="1:6" x14ac:dyDescent="0.25">
      <c r="A143" s="25"/>
      <c r="B143" s="26"/>
      <c r="C143" s="27" t="s">
        <v>24</v>
      </c>
      <c r="D143" s="85">
        <v>7508</v>
      </c>
      <c r="E143" s="85">
        <v>7508</v>
      </c>
      <c r="F143" s="85">
        <v>7508</v>
      </c>
    </row>
    <row r="144" spans="1:6" ht="15.75" thickBot="1" x14ac:dyDescent="0.3">
      <c r="A144" s="21" t="s">
        <v>151</v>
      </c>
      <c r="B144" s="22"/>
      <c r="C144" s="23"/>
      <c r="D144" s="88">
        <f>SUM(D143,D138,D132,D122,D118,D114,D109,D102,D79,D70,D65,D60,D55)</f>
        <v>51695233</v>
      </c>
      <c r="E144" s="88">
        <f>SUM(E143,E138,E132,E122,E118,E114,E109,E102,E79,E70,E65,E60,E55)</f>
        <v>66495233</v>
      </c>
      <c r="F144" s="88">
        <f>SUM(F143,F138,F132,F122,F118,F114,F109,F102,F79,F70,F65,F60,F55)</f>
        <v>46486567</v>
      </c>
    </row>
    <row r="145" spans="1:6" ht="30" x14ac:dyDescent="0.25">
      <c r="A145" s="24" t="s">
        <v>152</v>
      </c>
      <c r="B145" s="16"/>
      <c r="C145" s="6"/>
    </row>
    <row r="146" spans="1:6" x14ac:dyDescent="0.25">
      <c r="A146" s="14" t="s">
        <v>153</v>
      </c>
      <c r="B146" s="16"/>
      <c r="C146" s="6"/>
    </row>
    <row r="147" spans="1:6" ht="30" x14ac:dyDescent="0.25">
      <c r="A147" s="8" t="s">
        <v>41</v>
      </c>
      <c r="B147" s="16" t="s">
        <v>154</v>
      </c>
      <c r="C147" s="6" t="s">
        <v>43</v>
      </c>
      <c r="D147" s="86">
        <v>606584</v>
      </c>
      <c r="E147" s="86">
        <v>438584</v>
      </c>
      <c r="F147" s="86">
        <v>438584</v>
      </c>
    </row>
    <row r="148" spans="1:6" ht="30" x14ac:dyDescent="0.25">
      <c r="A148" s="8" t="s">
        <v>1116</v>
      </c>
      <c r="B148" s="16"/>
      <c r="C148" s="6"/>
      <c r="D148" s="86"/>
      <c r="E148" s="86">
        <v>168000</v>
      </c>
      <c r="F148" s="86">
        <v>168000</v>
      </c>
    </row>
    <row r="149" spans="1:6" x14ac:dyDescent="0.25">
      <c r="A149" s="8" t="s">
        <v>81</v>
      </c>
      <c r="B149" s="16" t="s">
        <v>154</v>
      </c>
      <c r="C149" s="6" t="s">
        <v>82</v>
      </c>
      <c r="D149" s="80">
        <v>9177</v>
      </c>
      <c r="E149" s="80">
        <v>9177</v>
      </c>
      <c r="F149" s="80">
        <v>9177</v>
      </c>
    </row>
    <row r="150" spans="1:6" x14ac:dyDescent="0.25">
      <c r="A150" s="8" t="s">
        <v>61</v>
      </c>
      <c r="B150" s="16" t="s">
        <v>154</v>
      </c>
      <c r="C150" s="6" t="s">
        <v>48</v>
      </c>
      <c r="D150" s="80">
        <v>85009</v>
      </c>
      <c r="E150" s="80">
        <v>85009</v>
      </c>
      <c r="F150" s="80">
        <v>85009</v>
      </c>
    </row>
    <row r="151" spans="1:6" x14ac:dyDescent="0.25">
      <c r="A151" s="8" t="s">
        <v>12</v>
      </c>
      <c r="B151" s="16" t="s">
        <v>154</v>
      </c>
      <c r="C151" s="6" t="s">
        <v>13</v>
      </c>
      <c r="D151" s="80">
        <v>100</v>
      </c>
      <c r="E151" s="80">
        <v>100</v>
      </c>
      <c r="F151" s="80">
        <v>100</v>
      </c>
    </row>
    <row r="152" spans="1:6" x14ac:dyDescent="0.25">
      <c r="A152" s="8" t="s">
        <v>49</v>
      </c>
      <c r="B152" s="16" t="s">
        <v>154</v>
      </c>
      <c r="C152" s="6" t="s">
        <v>50</v>
      </c>
      <c r="D152" s="80">
        <v>1000</v>
      </c>
      <c r="E152" s="80">
        <v>1000</v>
      </c>
      <c r="F152" s="80">
        <v>1000</v>
      </c>
    </row>
    <row r="153" spans="1:6" x14ac:dyDescent="0.25">
      <c r="A153" s="8" t="s">
        <v>155</v>
      </c>
      <c r="B153" s="16" t="s">
        <v>154</v>
      </c>
      <c r="C153" s="33" t="s">
        <v>156</v>
      </c>
      <c r="D153" s="80">
        <v>27546</v>
      </c>
      <c r="E153" s="80">
        <v>27546</v>
      </c>
      <c r="F153" s="80">
        <v>27546</v>
      </c>
    </row>
    <row r="154" spans="1:6" x14ac:dyDescent="0.25">
      <c r="A154" s="8" t="s">
        <v>157</v>
      </c>
      <c r="B154" s="16" t="s">
        <v>154</v>
      </c>
      <c r="C154" s="6" t="s">
        <v>158</v>
      </c>
      <c r="D154" s="80">
        <v>15000000</v>
      </c>
      <c r="E154" s="80">
        <v>15000000</v>
      </c>
      <c r="F154" s="80">
        <v>14850000</v>
      </c>
    </row>
    <row r="155" spans="1:6" x14ac:dyDescent="0.25">
      <c r="A155" s="8" t="s">
        <v>159</v>
      </c>
      <c r="B155" s="16" t="s">
        <v>154</v>
      </c>
      <c r="C155" s="6" t="s">
        <v>160</v>
      </c>
      <c r="D155" s="80">
        <v>4000</v>
      </c>
      <c r="E155" s="80">
        <v>4000</v>
      </c>
      <c r="F155" s="80">
        <v>4000</v>
      </c>
    </row>
    <row r="156" spans="1:6" x14ac:dyDescent="0.25">
      <c r="A156" s="8" t="s">
        <v>55</v>
      </c>
      <c r="B156" s="16" t="s">
        <v>154</v>
      </c>
      <c r="C156" s="6" t="s">
        <v>56</v>
      </c>
      <c r="D156" s="80">
        <v>100</v>
      </c>
      <c r="E156" s="80">
        <v>100</v>
      </c>
      <c r="F156" s="80">
        <v>100</v>
      </c>
    </row>
    <row r="157" spans="1:6" x14ac:dyDescent="0.25">
      <c r="A157" s="10" t="s">
        <v>22</v>
      </c>
      <c r="B157" s="17" t="s">
        <v>154</v>
      </c>
      <c r="C157" s="12" t="s">
        <v>23</v>
      </c>
      <c r="D157" s="81">
        <v>6736</v>
      </c>
      <c r="E157" s="81">
        <v>6736</v>
      </c>
      <c r="F157" s="81">
        <v>6736</v>
      </c>
    </row>
    <row r="158" spans="1:6" x14ac:dyDescent="0.25">
      <c r="A158" s="8"/>
      <c r="B158" s="13"/>
      <c r="C158" s="6" t="s">
        <v>24</v>
      </c>
      <c r="D158" s="86">
        <v>15740252</v>
      </c>
      <c r="E158" s="86">
        <v>15740252</v>
      </c>
      <c r="F158" s="86">
        <v>15590252</v>
      </c>
    </row>
    <row r="159" spans="1:6" x14ac:dyDescent="0.25">
      <c r="A159" s="8"/>
      <c r="B159" s="13"/>
      <c r="C159" s="6"/>
    </row>
    <row r="160" spans="1:6" ht="30" x14ac:dyDescent="0.25">
      <c r="A160" s="14" t="s">
        <v>161</v>
      </c>
      <c r="B160" s="13"/>
      <c r="C160" s="6"/>
    </row>
    <row r="161" spans="1:6" ht="30" x14ac:dyDescent="0.25">
      <c r="A161" s="10" t="s">
        <v>162</v>
      </c>
      <c r="B161" s="28" t="s">
        <v>163</v>
      </c>
      <c r="C161" s="12" t="s">
        <v>164</v>
      </c>
      <c r="D161" s="81"/>
      <c r="E161" s="81"/>
      <c r="F161" s="81"/>
    </row>
    <row r="162" spans="1:6" x14ac:dyDescent="0.25">
      <c r="A162" s="8"/>
      <c r="B162" s="13"/>
      <c r="C162" s="6" t="s">
        <v>24</v>
      </c>
    </row>
    <row r="163" spans="1:6" x14ac:dyDescent="0.25">
      <c r="A163" s="14" t="s">
        <v>165</v>
      </c>
      <c r="B163" s="13"/>
      <c r="C163" s="6"/>
    </row>
    <row r="164" spans="1:6" ht="30" x14ac:dyDescent="0.25">
      <c r="A164" s="8" t="s">
        <v>41</v>
      </c>
      <c r="B164" s="16" t="s">
        <v>166</v>
      </c>
      <c r="C164" s="6" t="s">
        <v>43</v>
      </c>
      <c r="D164" s="86">
        <v>64696</v>
      </c>
      <c r="E164" s="86">
        <v>64696</v>
      </c>
      <c r="F164" s="86">
        <v>64696</v>
      </c>
    </row>
    <row r="165" spans="1:6" x14ac:dyDescent="0.25">
      <c r="A165" s="8" t="s">
        <v>81</v>
      </c>
      <c r="B165" s="16" t="s">
        <v>166</v>
      </c>
      <c r="C165" s="6" t="s">
        <v>82</v>
      </c>
      <c r="D165" s="80">
        <v>1400</v>
      </c>
      <c r="E165" s="80">
        <v>1400</v>
      </c>
      <c r="F165" s="80">
        <v>1400</v>
      </c>
    </row>
    <row r="166" spans="1:6" x14ac:dyDescent="0.25">
      <c r="A166" s="8" t="s">
        <v>61</v>
      </c>
      <c r="B166" s="16" t="s">
        <v>166</v>
      </c>
      <c r="C166" s="6" t="s">
        <v>48</v>
      </c>
      <c r="D166" s="80">
        <v>66721</v>
      </c>
      <c r="E166" s="80">
        <v>66721</v>
      </c>
      <c r="F166" s="80">
        <v>66721</v>
      </c>
    </row>
    <row r="167" spans="1:6" x14ac:dyDescent="0.25">
      <c r="A167" s="8" t="s">
        <v>167</v>
      </c>
      <c r="B167" s="16" t="s">
        <v>166</v>
      </c>
      <c r="C167" s="6" t="s">
        <v>168</v>
      </c>
      <c r="D167" s="86">
        <v>612666</v>
      </c>
      <c r="E167" s="86">
        <v>612666</v>
      </c>
      <c r="F167" s="86">
        <v>612666</v>
      </c>
    </row>
    <row r="168" spans="1:6" x14ac:dyDescent="0.25">
      <c r="A168" s="10" t="s">
        <v>22</v>
      </c>
      <c r="B168" s="17" t="s">
        <v>166</v>
      </c>
      <c r="C168" s="12" t="s">
        <v>23</v>
      </c>
      <c r="D168" s="81">
        <v>7517</v>
      </c>
      <c r="E168" s="81">
        <v>7517</v>
      </c>
      <c r="F168" s="81">
        <v>7517</v>
      </c>
    </row>
    <row r="169" spans="1:6" x14ac:dyDescent="0.25">
      <c r="A169" s="8"/>
      <c r="B169" s="13"/>
      <c r="C169" s="6" t="s">
        <v>24</v>
      </c>
      <c r="D169" s="86">
        <v>753000</v>
      </c>
      <c r="E169" s="86">
        <v>753000</v>
      </c>
      <c r="F169" s="86">
        <v>753000</v>
      </c>
    </row>
    <row r="170" spans="1:6" x14ac:dyDescent="0.25">
      <c r="A170" s="14" t="s">
        <v>169</v>
      </c>
      <c r="B170" s="13"/>
      <c r="C170" s="6"/>
    </row>
    <row r="171" spans="1:6" ht="30" x14ac:dyDescent="0.25">
      <c r="A171" s="8" t="s">
        <v>41</v>
      </c>
      <c r="B171" s="16" t="s">
        <v>170</v>
      </c>
      <c r="C171" s="6" t="s">
        <v>43</v>
      </c>
      <c r="D171" s="86">
        <v>2722499</v>
      </c>
      <c r="E171" s="86">
        <v>2722499</v>
      </c>
      <c r="F171" s="86">
        <v>2722499</v>
      </c>
    </row>
    <row r="172" spans="1:6" x14ac:dyDescent="0.25">
      <c r="A172" s="8" t="s">
        <v>81</v>
      </c>
      <c r="B172" s="16" t="s">
        <v>170</v>
      </c>
      <c r="C172" s="6" t="s">
        <v>82</v>
      </c>
      <c r="D172" s="80">
        <v>20000</v>
      </c>
      <c r="E172" s="80">
        <v>20000</v>
      </c>
      <c r="F172" s="80">
        <v>20000</v>
      </c>
    </row>
    <row r="173" spans="1:6" x14ac:dyDescent="0.25">
      <c r="A173" s="8" t="s">
        <v>61</v>
      </c>
      <c r="B173" s="16" t="s">
        <v>170</v>
      </c>
      <c r="C173" s="6" t="s">
        <v>48</v>
      </c>
      <c r="D173" s="80">
        <v>1148349</v>
      </c>
      <c r="E173" s="80">
        <v>1148349</v>
      </c>
      <c r="F173" s="80">
        <v>1148349</v>
      </c>
    </row>
    <row r="174" spans="1:6" x14ac:dyDescent="0.25">
      <c r="A174" s="8" t="s">
        <v>12</v>
      </c>
      <c r="B174" s="16" t="s">
        <v>170</v>
      </c>
      <c r="C174" s="6" t="s">
        <v>13</v>
      </c>
      <c r="D174" s="80">
        <v>500</v>
      </c>
      <c r="E174" s="80">
        <v>500</v>
      </c>
      <c r="F174" s="80">
        <v>500</v>
      </c>
    </row>
    <row r="175" spans="1:6" x14ac:dyDescent="0.25">
      <c r="A175" s="8" t="s">
        <v>49</v>
      </c>
      <c r="B175" s="16" t="s">
        <v>170</v>
      </c>
      <c r="C175" s="6" t="s">
        <v>50</v>
      </c>
      <c r="D175" s="80">
        <v>5000</v>
      </c>
      <c r="E175" s="80">
        <v>5000</v>
      </c>
      <c r="F175" s="80">
        <v>5000</v>
      </c>
    </row>
    <row r="176" spans="1:6" x14ac:dyDescent="0.25">
      <c r="A176" s="8" t="s">
        <v>171</v>
      </c>
      <c r="B176" s="16" t="s">
        <v>170</v>
      </c>
      <c r="C176" s="6" t="s">
        <v>172</v>
      </c>
      <c r="D176" s="80">
        <v>14000</v>
      </c>
      <c r="E176" s="80">
        <v>14000</v>
      </c>
      <c r="F176" s="80">
        <v>14000</v>
      </c>
    </row>
    <row r="177" spans="1:6" x14ac:dyDescent="0.25">
      <c r="A177" s="8" t="s">
        <v>53</v>
      </c>
      <c r="B177" s="16" t="s">
        <v>170</v>
      </c>
      <c r="C177" s="6" t="s">
        <v>54</v>
      </c>
    </row>
    <row r="178" spans="1:6" ht="45" x14ac:dyDescent="0.25">
      <c r="A178" s="8" t="s">
        <v>173</v>
      </c>
      <c r="B178" s="16" t="s">
        <v>170</v>
      </c>
      <c r="C178" s="6" t="s">
        <v>174</v>
      </c>
      <c r="D178" s="80">
        <v>68000</v>
      </c>
      <c r="E178" s="80">
        <v>68000</v>
      </c>
      <c r="F178" s="80">
        <v>68000</v>
      </c>
    </row>
    <row r="179" spans="1:6" ht="30" x14ac:dyDescent="0.25">
      <c r="A179" s="29" t="s">
        <v>175</v>
      </c>
      <c r="B179" s="30"/>
      <c r="C179" s="31"/>
      <c r="D179" s="89">
        <v>23660888</v>
      </c>
      <c r="E179" s="89">
        <v>23660888</v>
      </c>
      <c r="F179" s="89">
        <v>23660888</v>
      </c>
    </row>
    <row r="180" spans="1:6" x14ac:dyDescent="0.25">
      <c r="A180" s="8" t="s">
        <v>55</v>
      </c>
      <c r="B180" s="16" t="s">
        <v>170</v>
      </c>
      <c r="C180" s="6" t="s">
        <v>56</v>
      </c>
    </row>
    <row r="181" spans="1:6" x14ac:dyDescent="0.25">
      <c r="A181" s="8" t="s">
        <v>176</v>
      </c>
      <c r="B181" s="16" t="s">
        <v>170</v>
      </c>
      <c r="C181" s="6" t="s">
        <v>177</v>
      </c>
    </row>
    <row r="182" spans="1:6" x14ac:dyDescent="0.25">
      <c r="A182" s="10" t="s">
        <v>22</v>
      </c>
      <c r="B182" s="17" t="s">
        <v>170</v>
      </c>
      <c r="C182" s="12" t="s">
        <v>23</v>
      </c>
      <c r="D182" s="81">
        <v>129983</v>
      </c>
      <c r="E182" s="81">
        <v>129983</v>
      </c>
      <c r="F182" s="81">
        <v>129983</v>
      </c>
    </row>
    <row r="183" spans="1:6" x14ac:dyDescent="0.25">
      <c r="A183" s="8"/>
      <c r="B183" s="13"/>
      <c r="C183" s="6" t="s">
        <v>24</v>
      </c>
      <c r="D183" s="89">
        <v>27769219</v>
      </c>
      <c r="E183" s="89">
        <v>27769219</v>
      </c>
      <c r="F183" s="89">
        <v>27769219</v>
      </c>
    </row>
    <row r="184" spans="1:6" x14ac:dyDescent="0.25">
      <c r="A184" s="14" t="s">
        <v>178</v>
      </c>
      <c r="B184" s="13"/>
      <c r="C184" s="6"/>
    </row>
    <row r="185" spans="1:6" ht="30" x14ac:dyDescent="0.25">
      <c r="A185" s="8" t="s">
        <v>41</v>
      </c>
      <c r="B185" s="16" t="s">
        <v>179</v>
      </c>
      <c r="C185" s="6" t="s">
        <v>43</v>
      </c>
      <c r="D185" s="86">
        <v>1055926</v>
      </c>
      <c r="E185" s="86">
        <v>1055926</v>
      </c>
      <c r="F185" s="86">
        <v>1039163</v>
      </c>
    </row>
    <row r="186" spans="1:6" x14ac:dyDescent="0.25">
      <c r="A186" s="8" t="s">
        <v>81</v>
      </c>
      <c r="B186" s="16" t="s">
        <v>179</v>
      </c>
      <c r="C186" s="6" t="s">
        <v>82</v>
      </c>
      <c r="D186" s="80">
        <v>144</v>
      </c>
      <c r="E186" s="80">
        <v>144</v>
      </c>
      <c r="F186" s="80">
        <v>144</v>
      </c>
    </row>
    <row r="187" spans="1:6" x14ac:dyDescent="0.25">
      <c r="A187" s="8" t="s">
        <v>61</v>
      </c>
      <c r="B187" s="16"/>
      <c r="C187" s="6" t="s">
        <v>48</v>
      </c>
      <c r="D187" s="80">
        <v>1285</v>
      </c>
      <c r="E187" s="80">
        <v>1285</v>
      </c>
      <c r="F187" s="80">
        <v>1285</v>
      </c>
    </row>
    <row r="188" spans="1:6" x14ac:dyDescent="0.25">
      <c r="A188" s="8" t="s">
        <v>12</v>
      </c>
      <c r="B188" s="16"/>
      <c r="C188" s="6" t="s">
        <v>13</v>
      </c>
      <c r="D188" s="80">
        <v>200</v>
      </c>
      <c r="E188" s="80">
        <v>200</v>
      </c>
      <c r="F188" s="80">
        <v>200</v>
      </c>
    </row>
    <row r="189" spans="1:6" x14ac:dyDescent="0.25">
      <c r="A189" s="10" t="s">
        <v>22</v>
      </c>
      <c r="B189" s="17" t="s">
        <v>179</v>
      </c>
      <c r="C189" s="12" t="s">
        <v>23</v>
      </c>
      <c r="D189" s="81">
        <v>6922</v>
      </c>
      <c r="E189" s="81">
        <v>6922</v>
      </c>
      <c r="F189" s="81">
        <v>6922</v>
      </c>
    </row>
    <row r="190" spans="1:6" x14ac:dyDescent="0.25">
      <c r="A190" s="8"/>
      <c r="B190" s="13"/>
      <c r="C190" s="6" t="s">
        <v>24</v>
      </c>
      <c r="D190" s="86">
        <v>1064477</v>
      </c>
      <c r="E190" s="86">
        <v>1064477</v>
      </c>
      <c r="F190" s="86">
        <v>1047714</v>
      </c>
    </row>
    <row r="191" spans="1:6" x14ac:dyDescent="0.25">
      <c r="A191" s="14" t="s">
        <v>180</v>
      </c>
      <c r="B191" s="13"/>
      <c r="C191" s="6"/>
    </row>
    <row r="192" spans="1:6" ht="30" x14ac:dyDescent="0.25">
      <c r="A192" s="8" t="s">
        <v>41</v>
      </c>
      <c r="B192" s="13" t="s">
        <v>181</v>
      </c>
      <c r="C192" s="6" t="s">
        <v>43</v>
      </c>
      <c r="D192" s="86">
        <v>802363</v>
      </c>
      <c r="E192" s="86">
        <v>802363</v>
      </c>
      <c r="F192" s="86">
        <v>802363</v>
      </c>
    </row>
    <row r="193" spans="1:6" x14ac:dyDescent="0.25">
      <c r="A193" s="8" t="s">
        <v>81</v>
      </c>
      <c r="B193" s="13" t="s">
        <v>181</v>
      </c>
      <c r="C193" s="6" t="s">
        <v>150</v>
      </c>
      <c r="D193" s="80">
        <v>12032</v>
      </c>
      <c r="E193" s="80">
        <v>12032</v>
      </c>
      <c r="F193" s="80">
        <v>12032</v>
      </c>
    </row>
    <row r="194" spans="1:6" x14ac:dyDescent="0.25">
      <c r="A194" s="8" t="s">
        <v>61</v>
      </c>
      <c r="B194" s="13" t="s">
        <v>181</v>
      </c>
      <c r="C194" s="6" t="s">
        <v>48</v>
      </c>
      <c r="D194" s="80">
        <v>440247</v>
      </c>
      <c r="E194" s="80">
        <v>440247</v>
      </c>
      <c r="F194" s="80">
        <v>440247</v>
      </c>
    </row>
    <row r="195" spans="1:6" x14ac:dyDescent="0.25">
      <c r="A195" s="8" t="s">
        <v>12</v>
      </c>
      <c r="B195" s="13" t="s">
        <v>181</v>
      </c>
      <c r="C195" s="6" t="s">
        <v>13</v>
      </c>
      <c r="D195" s="80">
        <v>1000</v>
      </c>
      <c r="E195" s="80">
        <v>1000</v>
      </c>
      <c r="F195" s="80">
        <v>1000</v>
      </c>
    </row>
    <row r="196" spans="1:6" x14ac:dyDescent="0.25">
      <c r="A196" s="8" t="s">
        <v>49</v>
      </c>
      <c r="B196" s="13" t="s">
        <v>181</v>
      </c>
      <c r="C196" s="6" t="s">
        <v>50</v>
      </c>
      <c r="D196" s="80">
        <v>5000</v>
      </c>
      <c r="E196" s="80">
        <v>5000</v>
      </c>
      <c r="F196" s="80">
        <v>5000</v>
      </c>
    </row>
    <row r="197" spans="1:6" x14ac:dyDescent="0.25">
      <c r="A197" s="8" t="s">
        <v>53</v>
      </c>
      <c r="B197" s="13" t="s">
        <v>181</v>
      </c>
      <c r="C197" s="6" t="s">
        <v>54</v>
      </c>
      <c r="D197" s="80">
        <v>100</v>
      </c>
      <c r="E197" s="80">
        <v>100</v>
      </c>
      <c r="F197" s="80">
        <v>100</v>
      </c>
    </row>
    <row r="198" spans="1:6" x14ac:dyDescent="0.25">
      <c r="A198" s="10" t="s">
        <v>55</v>
      </c>
      <c r="B198" s="28" t="s">
        <v>181</v>
      </c>
      <c r="C198" s="12" t="s">
        <v>56</v>
      </c>
      <c r="D198" s="81">
        <v>100</v>
      </c>
      <c r="E198" s="81">
        <v>100</v>
      </c>
      <c r="F198" s="81">
        <v>100</v>
      </c>
    </row>
    <row r="199" spans="1:6" x14ac:dyDescent="0.25">
      <c r="A199" s="8"/>
      <c r="B199" s="13"/>
      <c r="C199" s="6" t="s">
        <v>24</v>
      </c>
      <c r="D199" s="86">
        <v>1260842</v>
      </c>
      <c r="E199" s="86">
        <v>1260842</v>
      </c>
      <c r="F199" s="86">
        <v>1260842</v>
      </c>
    </row>
    <row r="200" spans="1:6" ht="30" x14ac:dyDescent="0.25">
      <c r="A200" s="14" t="s">
        <v>182</v>
      </c>
      <c r="B200" s="13"/>
      <c r="C200" s="6"/>
    </row>
    <row r="201" spans="1:6" x14ac:dyDescent="0.25">
      <c r="A201" s="10" t="s">
        <v>61</v>
      </c>
      <c r="B201" s="28"/>
      <c r="C201" s="12" t="s">
        <v>48</v>
      </c>
      <c r="D201" s="90">
        <v>45550</v>
      </c>
      <c r="E201" s="90">
        <v>45550</v>
      </c>
      <c r="F201" s="90">
        <v>45550</v>
      </c>
    </row>
    <row r="202" spans="1:6" x14ac:dyDescent="0.25">
      <c r="A202" s="8"/>
      <c r="B202" s="13"/>
      <c r="C202" s="6" t="s">
        <v>24</v>
      </c>
      <c r="D202" s="80">
        <v>45550</v>
      </c>
      <c r="E202" s="80">
        <v>45550</v>
      </c>
      <c r="F202" s="80">
        <v>45550</v>
      </c>
    </row>
    <row r="203" spans="1:6" ht="30" x14ac:dyDescent="0.25">
      <c r="A203" s="14" t="s">
        <v>183</v>
      </c>
      <c r="B203" s="13"/>
      <c r="C203" s="6"/>
    </row>
    <row r="204" spans="1:6" ht="30" x14ac:dyDescent="0.25">
      <c r="A204" s="8" t="s">
        <v>41</v>
      </c>
      <c r="B204" s="16" t="s">
        <v>184</v>
      </c>
      <c r="C204" s="6" t="s">
        <v>43</v>
      </c>
      <c r="D204" s="86">
        <v>969627</v>
      </c>
      <c r="E204" s="86">
        <v>969627</v>
      </c>
      <c r="F204" s="86">
        <v>969627</v>
      </c>
    </row>
    <row r="205" spans="1:6" x14ac:dyDescent="0.25">
      <c r="A205" s="8" t="s">
        <v>185</v>
      </c>
      <c r="B205" s="16" t="s">
        <v>184</v>
      </c>
      <c r="C205" s="6" t="s">
        <v>82</v>
      </c>
      <c r="D205" s="80">
        <v>1000</v>
      </c>
      <c r="E205" s="80">
        <v>1000</v>
      </c>
      <c r="F205" s="80">
        <v>1000</v>
      </c>
    </row>
    <row r="206" spans="1:6" x14ac:dyDescent="0.25">
      <c r="A206" s="8" t="s">
        <v>61</v>
      </c>
      <c r="B206" s="16" t="s">
        <v>184</v>
      </c>
      <c r="C206" s="6" t="s">
        <v>48</v>
      </c>
      <c r="D206" s="80">
        <v>145295</v>
      </c>
      <c r="E206" s="80">
        <v>145295</v>
      </c>
      <c r="F206" s="80">
        <v>145295</v>
      </c>
    </row>
    <row r="207" spans="1:6" x14ac:dyDescent="0.25">
      <c r="A207" s="8" t="s">
        <v>49</v>
      </c>
      <c r="B207" s="16" t="s">
        <v>184</v>
      </c>
      <c r="C207" s="6" t="s">
        <v>50</v>
      </c>
      <c r="D207" s="80">
        <v>50</v>
      </c>
      <c r="E207" s="80">
        <v>50</v>
      </c>
      <c r="F207" s="80">
        <v>50</v>
      </c>
    </row>
    <row r="208" spans="1:6" x14ac:dyDescent="0.25">
      <c r="A208" s="10" t="s">
        <v>22</v>
      </c>
      <c r="B208" s="17" t="s">
        <v>184</v>
      </c>
      <c r="C208" s="12" t="s">
        <v>23</v>
      </c>
      <c r="D208" s="81">
        <v>8740</v>
      </c>
      <c r="E208" s="81">
        <v>8740</v>
      </c>
      <c r="F208" s="81">
        <v>8740</v>
      </c>
    </row>
    <row r="209" spans="1:6" x14ac:dyDescent="0.25">
      <c r="A209" s="8"/>
      <c r="B209" s="13"/>
      <c r="C209" s="6" t="s">
        <v>24</v>
      </c>
      <c r="D209" s="86">
        <v>1124712</v>
      </c>
      <c r="E209" s="86">
        <v>1124712</v>
      </c>
      <c r="F209" s="86">
        <v>1124712</v>
      </c>
    </row>
    <row r="210" spans="1:6" x14ac:dyDescent="0.25">
      <c r="A210" s="14" t="s">
        <v>186</v>
      </c>
      <c r="B210" s="13"/>
      <c r="C210" s="6"/>
    </row>
    <row r="211" spans="1:6" ht="30" x14ac:dyDescent="0.25">
      <c r="A211" s="8" t="s">
        <v>41</v>
      </c>
      <c r="B211" s="16" t="s">
        <v>187</v>
      </c>
      <c r="C211" s="6" t="s">
        <v>43</v>
      </c>
      <c r="D211" s="86">
        <v>606969</v>
      </c>
      <c r="E211" s="86">
        <v>606969</v>
      </c>
      <c r="F211" s="86">
        <v>606969</v>
      </c>
    </row>
    <row r="212" spans="1:6" x14ac:dyDescent="0.25">
      <c r="A212" s="8" t="s">
        <v>81</v>
      </c>
      <c r="B212" s="16" t="s">
        <v>187</v>
      </c>
      <c r="C212" s="6" t="s">
        <v>82</v>
      </c>
      <c r="D212" s="80">
        <v>2200</v>
      </c>
      <c r="E212" s="80">
        <v>2200</v>
      </c>
      <c r="F212" s="80">
        <v>2200</v>
      </c>
    </row>
    <row r="213" spans="1:6" x14ac:dyDescent="0.25">
      <c r="A213" s="8" t="s">
        <v>61</v>
      </c>
      <c r="B213" s="16" t="s">
        <v>187</v>
      </c>
      <c r="C213" s="6" t="s">
        <v>48</v>
      </c>
      <c r="D213" s="80">
        <v>104501</v>
      </c>
      <c r="E213" s="80">
        <v>104501</v>
      </c>
      <c r="F213" s="80">
        <v>104501</v>
      </c>
    </row>
    <row r="214" spans="1:6" x14ac:dyDescent="0.25">
      <c r="A214" s="8" t="s">
        <v>12</v>
      </c>
      <c r="B214" s="16" t="s">
        <v>187</v>
      </c>
      <c r="C214" s="6" t="s">
        <v>13</v>
      </c>
      <c r="D214" s="80">
        <v>500</v>
      </c>
      <c r="E214" s="80">
        <v>500</v>
      </c>
      <c r="F214" s="80">
        <v>500</v>
      </c>
    </row>
    <row r="215" spans="1:6" x14ac:dyDescent="0.25">
      <c r="A215" s="8" t="s">
        <v>55</v>
      </c>
      <c r="B215" s="16" t="s">
        <v>187</v>
      </c>
      <c r="C215" s="6" t="s">
        <v>56</v>
      </c>
      <c r="D215" s="80">
        <v>100</v>
      </c>
      <c r="E215" s="80">
        <v>100</v>
      </c>
      <c r="F215" s="80">
        <v>100</v>
      </c>
    </row>
    <row r="216" spans="1:6" x14ac:dyDescent="0.25">
      <c r="A216" s="10" t="s">
        <v>22</v>
      </c>
      <c r="B216" s="17" t="s">
        <v>187</v>
      </c>
      <c r="C216" s="12" t="s">
        <v>23</v>
      </c>
      <c r="D216" s="81">
        <v>5574</v>
      </c>
      <c r="E216" s="81">
        <v>5574</v>
      </c>
      <c r="F216" s="81">
        <v>5574</v>
      </c>
    </row>
    <row r="217" spans="1:6" x14ac:dyDescent="0.25">
      <c r="A217" s="8"/>
      <c r="B217" s="13"/>
      <c r="C217" s="6" t="s">
        <v>24</v>
      </c>
      <c r="D217" s="86">
        <v>719844</v>
      </c>
      <c r="E217" s="86">
        <v>719844</v>
      </c>
      <c r="F217" s="86">
        <v>719844</v>
      </c>
    </row>
    <row r="218" spans="1:6" x14ac:dyDescent="0.25">
      <c r="A218" s="14" t="s">
        <v>188</v>
      </c>
      <c r="B218" s="13"/>
      <c r="C218" s="6"/>
    </row>
    <row r="219" spans="1:6" ht="30" x14ac:dyDescent="0.25">
      <c r="A219" s="8" t="s">
        <v>41</v>
      </c>
      <c r="B219" s="16" t="s">
        <v>189</v>
      </c>
      <c r="C219" s="33" t="s">
        <v>43</v>
      </c>
      <c r="D219" s="86">
        <v>1899483</v>
      </c>
      <c r="E219" s="86">
        <v>1780483</v>
      </c>
      <c r="F219" s="86">
        <v>1780483</v>
      </c>
    </row>
    <row r="220" spans="1:6" ht="30" x14ac:dyDescent="0.25">
      <c r="A220" s="8" t="s">
        <v>1116</v>
      </c>
      <c r="B220" s="16"/>
      <c r="C220" s="33"/>
      <c r="D220" s="86"/>
      <c r="E220" s="86">
        <v>119000</v>
      </c>
      <c r="F220" s="86">
        <v>119000</v>
      </c>
    </row>
    <row r="221" spans="1:6" x14ac:dyDescent="0.25">
      <c r="A221" s="8" t="s">
        <v>81</v>
      </c>
      <c r="B221" s="16" t="s">
        <v>189</v>
      </c>
      <c r="C221" s="6" t="s">
        <v>82</v>
      </c>
      <c r="D221" s="80">
        <v>333300</v>
      </c>
      <c r="E221" s="80">
        <v>333300</v>
      </c>
      <c r="F221" s="80">
        <v>333300</v>
      </c>
    </row>
    <row r="222" spans="1:6" x14ac:dyDescent="0.25">
      <c r="A222" s="8" t="s">
        <v>190</v>
      </c>
      <c r="B222" s="16" t="s">
        <v>189</v>
      </c>
      <c r="C222" s="6" t="s">
        <v>48</v>
      </c>
      <c r="D222" s="80">
        <v>12740</v>
      </c>
      <c r="E222" s="80">
        <v>12740</v>
      </c>
      <c r="F222" s="80">
        <v>12740</v>
      </c>
    </row>
    <row r="223" spans="1:6" x14ac:dyDescent="0.25">
      <c r="A223" s="8" t="s">
        <v>191</v>
      </c>
      <c r="B223" s="16" t="s">
        <v>189</v>
      </c>
      <c r="C223" s="33" t="s">
        <v>192</v>
      </c>
      <c r="D223" s="86">
        <v>19538435</v>
      </c>
      <c r="E223" s="86">
        <v>19538435</v>
      </c>
      <c r="F223" s="86">
        <v>21188435</v>
      </c>
    </row>
    <row r="224" spans="1:6" x14ac:dyDescent="0.25">
      <c r="A224" s="8" t="s">
        <v>193</v>
      </c>
      <c r="B224" s="16" t="s">
        <v>189</v>
      </c>
      <c r="C224" s="33" t="s">
        <v>194</v>
      </c>
      <c r="D224" s="80">
        <v>12691113</v>
      </c>
      <c r="E224" s="80">
        <v>12691113</v>
      </c>
      <c r="F224" s="80">
        <v>12691113</v>
      </c>
    </row>
    <row r="225" spans="1:6" x14ac:dyDescent="0.25">
      <c r="A225" s="10" t="s">
        <v>22</v>
      </c>
      <c r="B225" s="17" t="s">
        <v>189</v>
      </c>
      <c r="C225" s="12" t="s">
        <v>23</v>
      </c>
      <c r="D225" s="81">
        <v>10575</v>
      </c>
      <c r="E225" s="81">
        <v>10575</v>
      </c>
      <c r="F225" s="81">
        <v>10575</v>
      </c>
    </row>
    <row r="226" spans="1:6" x14ac:dyDescent="0.25">
      <c r="A226" s="8"/>
      <c r="B226" s="13"/>
      <c r="C226" s="6" t="s">
        <v>24</v>
      </c>
      <c r="D226" s="86">
        <v>34485646</v>
      </c>
      <c r="E226" s="86">
        <v>34485646</v>
      </c>
      <c r="F226" s="86">
        <v>36135646</v>
      </c>
    </row>
    <row r="227" spans="1:6" ht="45" x14ac:dyDescent="0.25">
      <c r="A227" s="14" t="s">
        <v>195</v>
      </c>
      <c r="B227" s="13"/>
      <c r="C227" s="6"/>
    </row>
    <row r="228" spans="1:6" ht="30" x14ac:dyDescent="0.25">
      <c r="A228" s="8" t="s">
        <v>41</v>
      </c>
      <c r="B228" s="13" t="s">
        <v>196</v>
      </c>
      <c r="C228" s="6" t="s">
        <v>43</v>
      </c>
      <c r="D228" s="91">
        <v>3187</v>
      </c>
      <c r="E228" s="91">
        <v>3187</v>
      </c>
      <c r="F228" s="91">
        <v>3187</v>
      </c>
    </row>
    <row r="229" spans="1:6" x14ac:dyDescent="0.25">
      <c r="A229" s="10" t="s">
        <v>61</v>
      </c>
      <c r="B229" s="28" t="s">
        <v>196</v>
      </c>
      <c r="C229" s="12" t="s">
        <v>48</v>
      </c>
      <c r="D229" s="92">
        <v>868</v>
      </c>
      <c r="E229" s="92">
        <v>868</v>
      </c>
      <c r="F229" s="92">
        <v>868</v>
      </c>
    </row>
    <row r="230" spans="1:6" x14ac:dyDescent="0.25">
      <c r="A230" s="8"/>
      <c r="B230" s="13"/>
      <c r="C230" s="6" t="s">
        <v>24</v>
      </c>
      <c r="D230" s="91">
        <v>4055</v>
      </c>
      <c r="E230" s="91">
        <v>4055</v>
      </c>
      <c r="F230" s="91">
        <v>4055</v>
      </c>
    </row>
    <row r="231" spans="1:6" x14ac:dyDescent="0.25">
      <c r="A231" s="14" t="s">
        <v>197</v>
      </c>
      <c r="B231" s="13"/>
      <c r="C231" s="6"/>
    </row>
    <row r="232" spans="1:6" x14ac:dyDescent="0.25">
      <c r="A232" s="10" t="s">
        <v>198</v>
      </c>
      <c r="B232" s="17" t="s">
        <v>199</v>
      </c>
      <c r="C232" s="12" t="s">
        <v>200</v>
      </c>
      <c r="D232" s="92">
        <v>21000000</v>
      </c>
      <c r="E232" s="92">
        <v>21000000</v>
      </c>
      <c r="F232" s="92">
        <v>21000000</v>
      </c>
    </row>
    <row r="233" spans="1:6" x14ac:dyDescent="0.25">
      <c r="A233" s="8"/>
      <c r="B233" s="13"/>
      <c r="C233" s="6" t="s">
        <v>24</v>
      </c>
      <c r="D233" s="92">
        <v>21000000</v>
      </c>
      <c r="E233" s="92">
        <v>21000000</v>
      </c>
      <c r="F233" s="92">
        <v>21000000</v>
      </c>
    </row>
    <row r="234" spans="1:6" ht="30" x14ac:dyDescent="0.25">
      <c r="A234" s="14" t="s">
        <v>201</v>
      </c>
      <c r="B234" s="13"/>
      <c r="C234" s="6"/>
    </row>
    <row r="235" spans="1:6" x14ac:dyDescent="0.25">
      <c r="A235" s="8" t="s">
        <v>202</v>
      </c>
      <c r="B235" s="16" t="s">
        <v>203</v>
      </c>
      <c r="C235" s="6" t="s">
        <v>204</v>
      </c>
      <c r="D235" s="93">
        <v>141579</v>
      </c>
      <c r="E235" s="93">
        <v>141579</v>
      </c>
      <c r="F235" s="93">
        <v>141579</v>
      </c>
    </row>
    <row r="236" spans="1:6" x14ac:dyDescent="0.25">
      <c r="A236" s="10" t="s">
        <v>205</v>
      </c>
      <c r="B236" s="17" t="s">
        <v>203</v>
      </c>
      <c r="C236" s="12" t="s">
        <v>206</v>
      </c>
      <c r="D236" s="94">
        <v>105074</v>
      </c>
      <c r="E236" s="94">
        <v>105074</v>
      </c>
      <c r="F236" s="94">
        <v>105074</v>
      </c>
    </row>
    <row r="237" spans="1:6" x14ac:dyDescent="0.25">
      <c r="A237" s="8"/>
      <c r="B237" s="13"/>
      <c r="C237" s="6" t="s">
        <v>24</v>
      </c>
      <c r="D237" s="93">
        <v>246653</v>
      </c>
      <c r="E237" s="93">
        <v>246653</v>
      </c>
      <c r="F237" s="93">
        <v>246653</v>
      </c>
    </row>
    <row r="238" spans="1:6" x14ac:dyDescent="0.25">
      <c r="A238" s="14" t="s">
        <v>207</v>
      </c>
      <c r="B238" s="13"/>
      <c r="C238" s="6"/>
    </row>
    <row r="239" spans="1:6" ht="30" x14ac:dyDescent="0.25">
      <c r="A239" s="8" t="s">
        <v>41</v>
      </c>
      <c r="B239" s="16" t="s">
        <v>208</v>
      </c>
      <c r="C239" s="6" t="s">
        <v>43</v>
      </c>
      <c r="D239" s="86">
        <v>681101</v>
      </c>
      <c r="E239" s="86">
        <v>681101</v>
      </c>
      <c r="F239" s="86">
        <v>681101</v>
      </c>
    </row>
    <row r="240" spans="1:6" x14ac:dyDescent="0.25">
      <c r="A240" s="8" t="s">
        <v>81</v>
      </c>
      <c r="B240" s="13" t="s">
        <v>208</v>
      </c>
      <c r="C240" s="6" t="s">
        <v>82</v>
      </c>
      <c r="D240" s="80">
        <v>1000</v>
      </c>
      <c r="E240" s="80">
        <v>1000</v>
      </c>
      <c r="F240" s="80">
        <v>1000</v>
      </c>
    </row>
    <row r="241" spans="1:6" x14ac:dyDescent="0.25">
      <c r="A241" s="8" t="s">
        <v>61</v>
      </c>
      <c r="B241" s="16" t="s">
        <v>208</v>
      </c>
      <c r="C241" s="6" t="s">
        <v>48</v>
      </c>
      <c r="D241" s="80">
        <v>137381</v>
      </c>
      <c r="E241" s="80">
        <v>137381</v>
      </c>
      <c r="F241" s="80">
        <v>137381</v>
      </c>
    </row>
    <row r="242" spans="1:6" x14ac:dyDescent="0.25">
      <c r="A242" s="8" t="s">
        <v>12</v>
      </c>
      <c r="B242" s="13" t="s">
        <v>208</v>
      </c>
      <c r="C242" s="6" t="s">
        <v>13</v>
      </c>
      <c r="D242" s="80">
        <v>100</v>
      </c>
      <c r="E242" s="80">
        <v>100</v>
      </c>
      <c r="F242" s="80">
        <v>100</v>
      </c>
    </row>
    <row r="243" spans="1:6" x14ac:dyDescent="0.25">
      <c r="A243" s="8" t="s">
        <v>49</v>
      </c>
      <c r="B243" s="16" t="s">
        <v>208</v>
      </c>
      <c r="C243" s="6" t="s">
        <v>50</v>
      </c>
      <c r="D243" s="80">
        <v>2500</v>
      </c>
      <c r="E243" s="80">
        <v>2500</v>
      </c>
      <c r="F243" s="80">
        <v>2500</v>
      </c>
    </row>
    <row r="244" spans="1:6" x14ac:dyDescent="0.25">
      <c r="A244" s="10" t="s">
        <v>22</v>
      </c>
      <c r="B244" s="28" t="s">
        <v>208</v>
      </c>
      <c r="C244" s="12" t="s">
        <v>23</v>
      </c>
      <c r="D244" s="81">
        <v>9784</v>
      </c>
      <c r="E244" s="81">
        <v>9784</v>
      </c>
      <c r="F244" s="81">
        <v>9784</v>
      </c>
    </row>
    <row r="245" spans="1:6" x14ac:dyDescent="0.25">
      <c r="A245" s="25"/>
      <c r="B245" s="34"/>
      <c r="C245" s="27" t="s">
        <v>24</v>
      </c>
      <c r="D245" s="86">
        <v>831866</v>
      </c>
      <c r="E245" s="86">
        <v>831866</v>
      </c>
      <c r="F245" s="86">
        <v>831866</v>
      </c>
    </row>
    <row r="246" spans="1:6" ht="30.75" thickBot="1" x14ac:dyDescent="0.3">
      <c r="A246" s="21" t="s">
        <v>209</v>
      </c>
      <c r="B246" s="22"/>
      <c r="C246" s="35"/>
      <c r="D246" s="88">
        <f>SUM(D245,D237,D233,D230,D226,D217,D209,D202,D199,D190,D183,D169,D162,D158)</f>
        <v>105046116</v>
      </c>
      <c r="E246" s="88">
        <f>SUM(E245,E237,E233,E230,E226,E217,E209,E202,E199,E190,E183,E169,E162,E158)</f>
        <v>105046116</v>
      </c>
      <c r="F246" s="88">
        <f>SUM(F245,F237,F233,F230,F226,F217,F209,F202,F199,F190,F183,F169,F162,F158)</f>
        <v>106529353</v>
      </c>
    </row>
    <row r="247" spans="1:6" x14ac:dyDescent="0.25">
      <c r="A247" s="24" t="s">
        <v>210</v>
      </c>
      <c r="B247" s="16"/>
      <c r="C247" s="6"/>
    </row>
    <row r="248" spans="1:6" x14ac:dyDescent="0.25">
      <c r="A248" s="14" t="s">
        <v>213</v>
      </c>
      <c r="B248" s="16"/>
      <c r="C248" s="6"/>
    </row>
    <row r="249" spans="1:6" ht="30" x14ac:dyDescent="0.25">
      <c r="A249" s="8" t="s">
        <v>41</v>
      </c>
      <c r="B249" s="16" t="s">
        <v>214</v>
      </c>
      <c r="C249" s="33" t="s">
        <v>43</v>
      </c>
      <c r="D249" s="86">
        <v>2881455</v>
      </c>
      <c r="E249" s="86">
        <v>4579781</v>
      </c>
      <c r="F249" s="86">
        <v>4579781</v>
      </c>
    </row>
    <row r="250" spans="1:6" ht="30" x14ac:dyDescent="0.25">
      <c r="A250" s="8" t="s">
        <v>1116</v>
      </c>
      <c r="B250" s="16"/>
      <c r="C250" s="33"/>
      <c r="D250" s="86"/>
      <c r="E250" s="86">
        <v>111674</v>
      </c>
      <c r="F250" s="86">
        <v>111674</v>
      </c>
    </row>
    <row r="251" spans="1:6" x14ac:dyDescent="0.25">
      <c r="A251" s="8" t="s">
        <v>81</v>
      </c>
      <c r="B251" s="16" t="s">
        <v>214</v>
      </c>
      <c r="C251" s="33" t="s">
        <v>82</v>
      </c>
      <c r="D251" s="80">
        <v>21435</v>
      </c>
      <c r="E251" s="80">
        <v>21435</v>
      </c>
      <c r="F251" s="80">
        <v>21435</v>
      </c>
    </row>
    <row r="252" spans="1:6" x14ac:dyDescent="0.25">
      <c r="A252" s="8" t="s">
        <v>61</v>
      </c>
      <c r="B252" s="16" t="s">
        <v>214</v>
      </c>
      <c r="C252" s="33" t="s">
        <v>48</v>
      </c>
      <c r="D252" s="80">
        <v>338953</v>
      </c>
      <c r="E252" s="80">
        <v>638953</v>
      </c>
      <c r="F252" s="80">
        <v>555963</v>
      </c>
    </row>
    <row r="253" spans="1:6" x14ac:dyDescent="0.25">
      <c r="A253" s="29" t="s">
        <v>12</v>
      </c>
      <c r="B253" s="30" t="s">
        <v>214</v>
      </c>
      <c r="C253" s="39" t="s">
        <v>13</v>
      </c>
      <c r="D253" s="80">
        <v>80000</v>
      </c>
      <c r="E253" s="80">
        <v>80000</v>
      </c>
      <c r="F253" s="80">
        <v>80000</v>
      </c>
    </row>
    <row r="254" spans="1:6" x14ac:dyDescent="0.25">
      <c r="A254" s="29" t="s">
        <v>49</v>
      </c>
      <c r="B254" s="30" t="s">
        <v>214</v>
      </c>
      <c r="C254" s="39" t="s">
        <v>50</v>
      </c>
      <c r="D254" s="80">
        <v>2061</v>
      </c>
      <c r="E254" s="80">
        <v>2061</v>
      </c>
      <c r="F254" s="80">
        <v>2061</v>
      </c>
    </row>
    <row r="255" spans="1:6" x14ac:dyDescent="0.25">
      <c r="A255" s="37" t="s">
        <v>22</v>
      </c>
      <c r="B255" s="40" t="s">
        <v>214</v>
      </c>
      <c r="C255" s="41" t="s">
        <v>23</v>
      </c>
      <c r="D255" s="81">
        <v>98754</v>
      </c>
      <c r="E255" s="81">
        <v>98754</v>
      </c>
      <c r="F255" s="81">
        <v>98754</v>
      </c>
    </row>
    <row r="256" spans="1:6" x14ac:dyDescent="0.25">
      <c r="A256" s="29"/>
      <c r="B256" s="42"/>
      <c r="C256" s="31" t="s">
        <v>24</v>
      </c>
      <c r="D256" s="86">
        <v>3422658</v>
      </c>
      <c r="E256" s="86">
        <v>5532658</v>
      </c>
      <c r="F256" s="86">
        <v>5449668</v>
      </c>
    </row>
    <row r="257" spans="1:6" x14ac:dyDescent="0.25">
      <c r="A257" s="36" t="s">
        <v>215</v>
      </c>
      <c r="B257" s="42"/>
      <c r="C257" s="31"/>
    </row>
    <row r="258" spans="1:6" ht="30" x14ac:dyDescent="0.25">
      <c r="A258" s="29" t="s">
        <v>41</v>
      </c>
      <c r="B258" s="30" t="s">
        <v>216</v>
      </c>
      <c r="C258" s="31" t="s">
        <v>43</v>
      </c>
      <c r="D258" s="86">
        <v>1678448</v>
      </c>
      <c r="E258" s="86">
        <v>1575695</v>
      </c>
      <c r="F258" s="86">
        <v>1575695</v>
      </c>
    </row>
    <row r="259" spans="1:6" ht="30" x14ac:dyDescent="0.25">
      <c r="A259" s="29" t="s">
        <v>1116</v>
      </c>
      <c r="B259" s="30"/>
      <c r="C259" s="31"/>
      <c r="D259" s="86"/>
      <c r="E259" s="86">
        <v>112753</v>
      </c>
      <c r="F259" s="86">
        <v>112753</v>
      </c>
    </row>
    <row r="260" spans="1:6" x14ac:dyDescent="0.25">
      <c r="A260" s="29" t="s">
        <v>81</v>
      </c>
      <c r="B260" s="30" t="s">
        <v>216</v>
      </c>
      <c r="C260" s="31" t="s">
        <v>82</v>
      </c>
      <c r="D260" s="80">
        <v>27678</v>
      </c>
      <c r="E260" s="80">
        <v>27678</v>
      </c>
      <c r="F260" s="80">
        <v>27678</v>
      </c>
    </row>
    <row r="261" spans="1:6" x14ac:dyDescent="0.25">
      <c r="A261" s="29" t="s">
        <v>61</v>
      </c>
      <c r="B261" s="30" t="s">
        <v>216</v>
      </c>
      <c r="C261" s="39" t="s">
        <v>48</v>
      </c>
      <c r="D261" s="80">
        <v>51524</v>
      </c>
      <c r="E261" s="80">
        <v>51524</v>
      </c>
      <c r="F261" s="80">
        <v>51524</v>
      </c>
    </row>
    <row r="262" spans="1:6" x14ac:dyDescent="0.25">
      <c r="A262" s="29" t="s">
        <v>12</v>
      </c>
      <c r="B262" s="30" t="s">
        <v>216</v>
      </c>
      <c r="C262" s="39" t="s">
        <v>13</v>
      </c>
      <c r="D262" s="80">
        <v>968</v>
      </c>
      <c r="E262" s="80">
        <v>968</v>
      </c>
      <c r="F262" s="80">
        <v>968</v>
      </c>
    </row>
    <row r="263" spans="1:6" x14ac:dyDescent="0.25">
      <c r="A263" s="29" t="s">
        <v>217</v>
      </c>
      <c r="B263" s="30" t="s">
        <v>216</v>
      </c>
      <c r="C263" s="39" t="s">
        <v>218</v>
      </c>
      <c r="D263" s="86">
        <v>1134143</v>
      </c>
      <c r="E263" s="86">
        <v>1134143</v>
      </c>
      <c r="F263" s="86">
        <v>1090234</v>
      </c>
    </row>
    <row r="264" spans="1:6" x14ac:dyDescent="0.25">
      <c r="A264" s="37" t="s">
        <v>22</v>
      </c>
      <c r="B264" s="40" t="s">
        <v>216</v>
      </c>
      <c r="C264" s="41" t="s">
        <v>23</v>
      </c>
      <c r="D264" s="81">
        <v>24486</v>
      </c>
      <c r="E264" s="81">
        <v>24486</v>
      </c>
      <c r="F264" s="81">
        <v>24486</v>
      </c>
    </row>
    <row r="265" spans="1:6" x14ac:dyDescent="0.25">
      <c r="A265" s="29"/>
      <c r="B265" s="42"/>
      <c r="C265" s="31" t="s">
        <v>24</v>
      </c>
      <c r="D265" s="86">
        <v>2917247</v>
      </c>
      <c r="E265" s="86">
        <v>2927247</v>
      </c>
      <c r="F265" s="86">
        <v>2883338</v>
      </c>
    </row>
    <row r="266" spans="1:6" x14ac:dyDescent="0.25">
      <c r="A266" s="14" t="s">
        <v>235</v>
      </c>
      <c r="B266" s="13"/>
      <c r="C266" s="6"/>
    </row>
    <row r="267" spans="1:6" ht="30" x14ac:dyDescent="0.25">
      <c r="A267" s="8" t="s">
        <v>41</v>
      </c>
      <c r="B267" s="16" t="s">
        <v>236</v>
      </c>
      <c r="C267" s="33" t="s">
        <v>43</v>
      </c>
      <c r="D267" s="80">
        <v>1564676</v>
      </c>
      <c r="E267" s="80">
        <v>1564676</v>
      </c>
      <c r="F267" s="80">
        <v>1537028</v>
      </c>
    </row>
    <row r="268" spans="1:6" x14ac:dyDescent="0.25">
      <c r="A268" s="8" t="s">
        <v>61</v>
      </c>
      <c r="B268" s="16" t="s">
        <v>236</v>
      </c>
      <c r="C268" s="33" t="s">
        <v>48</v>
      </c>
      <c r="D268" s="80">
        <v>227000</v>
      </c>
      <c r="E268" s="80">
        <v>227000</v>
      </c>
      <c r="F268" s="80">
        <v>227000</v>
      </c>
    </row>
    <row r="269" spans="1:6" x14ac:dyDescent="0.25">
      <c r="A269" s="8" t="s">
        <v>12</v>
      </c>
      <c r="B269" s="16" t="s">
        <v>236</v>
      </c>
      <c r="C269" s="33" t="s">
        <v>13</v>
      </c>
      <c r="D269" s="80">
        <v>28000</v>
      </c>
      <c r="E269" s="80">
        <v>28000</v>
      </c>
      <c r="F269" s="80">
        <v>28000</v>
      </c>
    </row>
    <row r="270" spans="1:6" x14ac:dyDescent="0.25">
      <c r="A270" s="8" t="s">
        <v>49</v>
      </c>
      <c r="B270" s="16" t="s">
        <v>236</v>
      </c>
      <c r="C270" s="33" t="s">
        <v>50</v>
      </c>
      <c r="D270" s="80">
        <v>15000</v>
      </c>
      <c r="E270" s="80">
        <v>15000</v>
      </c>
      <c r="F270" s="80">
        <v>15000</v>
      </c>
    </row>
    <row r="271" spans="1:6" x14ac:dyDescent="0.25">
      <c r="A271" s="10" t="s">
        <v>22</v>
      </c>
      <c r="B271" s="17" t="s">
        <v>236</v>
      </c>
      <c r="C271" s="43" t="s">
        <v>23</v>
      </c>
      <c r="D271" s="81">
        <v>8500</v>
      </c>
      <c r="E271" s="81">
        <v>8500</v>
      </c>
      <c r="F271" s="81">
        <v>8500</v>
      </c>
    </row>
    <row r="272" spans="1:6" x14ac:dyDescent="0.25">
      <c r="A272" s="8"/>
      <c r="B272" s="13"/>
      <c r="C272" s="33" t="s">
        <v>24</v>
      </c>
      <c r="D272" s="80">
        <v>1843176</v>
      </c>
      <c r="E272" s="80">
        <v>1843176</v>
      </c>
      <c r="F272" s="80">
        <v>1815528</v>
      </c>
    </row>
    <row r="273" spans="1:6" x14ac:dyDescent="0.25">
      <c r="A273" s="14" t="s">
        <v>237</v>
      </c>
      <c r="B273" s="13"/>
      <c r="C273" s="33"/>
    </row>
    <row r="274" spans="1:6" ht="30" x14ac:dyDescent="0.25">
      <c r="A274" s="8" t="s">
        <v>41</v>
      </c>
      <c r="B274" s="16" t="s">
        <v>238</v>
      </c>
      <c r="C274" s="33" t="s">
        <v>43</v>
      </c>
      <c r="D274" s="86">
        <v>16956925</v>
      </c>
      <c r="E274" s="86">
        <v>16868737</v>
      </c>
      <c r="F274" s="86">
        <v>16868737</v>
      </c>
    </row>
    <row r="275" spans="1:6" ht="30" x14ac:dyDescent="0.25">
      <c r="A275" s="8" t="s">
        <v>1116</v>
      </c>
      <c r="B275" s="16"/>
      <c r="C275" s="33"/>
      <c r="D275" s="86"/>
      <c r="E275" s="86">
        <v>113188</v>
      </c>
      <c r="F275" s="86">
        <v>113188</v>
      </c>
    </row>
    <row r="276" spans="1:6" x14ac:dyDescent="0.25">
      <c r="A276" s="8" t="s">
        <v>81</v>
      </c>
      <c r="B276" s="16" t="s">
        <v>238</v>
      </c>
      <c r="C276" s="33" t="s">
        <v>82</v>
      </c>
      <c r="D276" s="80">
        <v>184711</v>
      </c>
      <c r="E276" s="80">
        <v>184711</v>
      </c>
      <c r="F276" s="80">
        <v>184711</v>
      </c>
    </row>
    <row r="277" spans="1:6" x14ac:dyDescent="0.25">
      <c r="A277" s="8" t="s">
        <v>61</v>
      </c>
      <c r="B277" s="16" t="s">
        <v>238</v>
      </c>
      <c r="C277" s="33" t="s">
        <v>48</v>
      </c>
      <c r="D277" s="80">
        <v>196302</v>
      </c>
      <c r="E277" s="80">
        <v>196302</v>
      </c>
      <c r="F277" s="80">
        <v>196302</v>
      </c>
    </row>
    <row r="278" spans="1:6" x14ac:dyDescent="0.25">
      <c r="A278" s="8" t="s">
        <v>12</v>
      </c>
      <c r="B278" s="16" t="s">
        <v>238</v>
      </c>
      <c r="C278" s="33" t="s">
        <v>13</v>
      </c>
      <c r="D278" s="80">
        <v>100</v>
      </c>
      <c r="E278" s="80">
        <v>100</v>
      </c>
      <c r="F278" s="80">
        <v>100</v>
      </c>
    </row>
    <row r="279" spans="1:6" x14ac:dyDescent="0.25">
      <c r="A279" s="8" t="s">
        <v>49</v>
      </c>
      <c r="B279" s="16" t="s">
        <v>238</v>
      </c>
      <c r="C279" s="33" t="s">
        <v>50</v>
      </c>
      <c r="D279" s="80">
        <v>100</v>
      </c>
      <c r="E279" s="80">
        <v>100</v>
      </c>
      <c r="F279" s="80">
        <v>100</v>
      </c>
    </row>
    <row r="280" spans="1:6" x14ac:dyDescent="0.25">
      <c r="A280" s="8" t="s">
        <v>53</v>
      </c>
      <c r="B280" s="16" t="s">
        <v>238</v>
      </c>
      <c r="C280" s="33" t="s">
        <v>54</v>
      </c>
      <c r="D280" s="80">
        <v>100</v>
      </c>
      <c r="E280" s="80">
        <v>100</v>
      </c>
      <c r="F280" s="80">
        <v>100</v>
      </c>
    </row>
    <row r="281" spans="1:6" x14ac:dyDescent="0.25">
      <c r="A281" s="8" t="s">
        <v>239</v>
      </c>
      <c r="B281" s="16" t="s">
        <v>238</v>
      </c>
      <c r="C281" s="33" t="s">
        <v>240</v>
      </c>
      <c r="D281" s="86">
        <v>3000000</v>
      </c>
      <c r="E281" s="86">
        <v>3000000</v>
      </c>
      <c r="F281" s="86">
        <v>3000000</v>
      </c>
    </row>
    <row r="282" spans="1:6" ht="30" x14ac:dyDescent="0.25">
      <c r="A282" s="8" t="s">
        <v>241</v>
      </c>
      <c r="B282" s="16" t="s">
        <v>238</v>
      </c>
      <c r="C282" s="33" t="s">
        <v>242</v>
      </c>
      <c r="D282" s="86">
        <v>146986</v>
      </c>
      <c r="E282" s="86">
        <v>146986</v>
      </c>
      <c r="F282" s="86">
        <v>146986</v>
      </c>
    </row>
    <row r="283" spans="1:6" x14ac:dyDescent="0.25">
      <c r="A283" s="8" t="s">
        <v>243</v>
      </c>
      <c r="B283" s="16" t="s">
        <v>238</v>
      </c>
      <c r="C283" s="33" t="s">
        <v>244</v>
      </c>
      <c r="D283" s="86">
        <v>164791</v>
      </c>
      <c r="E283" s="86">
        <v>164791</v>
      </c>
      <c r="F283" s="86">
        <v>164791</v>
      </c>
    </row>
    <row r="284" spans="1:6" x14ac:dyDescent="0.25">
      <c r="A284" s="8" t="s">
        <v>55</v>
      </c>
      <c r="B284" s="16" t="s">
        <v>238</v>
      </c>
      <c r="C284" s="33" t="s">
        <v>56</v>
      </c>
      <c r="D284" s="80">
        <v>100</v>
      </c>
      <c r="E284" s="80">
        <v>100</v>
      </c>
      <c r="F284" s="80">
        <v>100</v>
      </c>
    </row>
    <row r="285" spans="1:6" x14ac:dyDescent="0.25">
      <c r="A285" s="8" t="s">
        <v>176</v>
      </c>
      <c r="B285" s="16" t="s">
        <v>238</v>
      </c>
      <c r="C285" s="33" t="s">
        <v>23</v>
      </c>
      <c r="D285" s="80">
        <v>100</v>
      </c>
      <c r="E285" s="80">
        <v>100</v>
      </c>
      <c r="F285" s="80">
        <v>100</v>
      </c>
    </row>
    <row r="286" spans="1:6" x14ac:dyDescent="0.25">
      <c r="A286" s="8" t="s">
        <v>245</v>
      </c>
      <c r="B286" s="16" t="s">
        <v>238</v>
      </c>
      <c r="C286" s="33" t="s">
        <v>246</v>
      </c>
      <c r="D286" s="86">
        <v>2552994</v>
      </c>
      <c r="E286" s="86">
        <v>2552994</v>
      </c>
      <c r="F286" s="86">
        <v>2552994</v>
      </c>
    </row>
    <row r="287" spans="1:6" x14ac:dyDescent="0.25">
      <c r="A287" s="10" t="s">
        <v>22</v>
      </c>
      <c r="B287" s="17" t="s">
        <v>238</v>
      </c>
      <c r="C287" s="12" t="s">
        <v>23</v>
      </c>
      <c r="D287" s="81">
        <v>45141</v>
      </c>
      <c r="E287" s="81">
        <v>45141</v>
      </c>
      <c r="F287" s="81">
        <v>45141</v>
      </c>
    </row>
    <row r="288" spans="1:6" x14ac:dyDescent="0.25">
      <c r="A288" s="8"/>
      <c r="B288" s="13"/>
      <c r="C288" s="6" t="s">
        <v>24</v>
      </c>
      <c r="D288" s="86">
        <v>23248350</v>
      </c>
      <c r="E288" s="86">
        <v>23273350</v>
      </c>
      <c r="F288" s="86">
        <v>23273350</v>
      </c>
    </row>
    <row r="289" spans="1:6" ht="30" x14ac:dyDescent="0.25">
      <c r="A289" s="14" t="s">
        <v>247</v>
      </c>
      <c r="B289" s="13"/>
      <c r="C289" s="6"/>
    </row>
    <row r="290" spans="1:6" ht="30" x14ac:dyDescent="0.25">
      <c r="A290" s="8" t="s">
        <v>41</v>
      </c>
      <c r="B290" s="16" t="s">
        <v>248</v>
      </c>
      <c r="C290" s="33" t="s">
        <v>43</v>
      </c>
      <c r="D290" s="86">
        <v>9450243</v>
      </c>
      <c r="E290" s="86">
        <v>9375243</v>
      </c>
      <c r="F290" s="86">
        <v>9375243</v>
      </c>
    </row>
    <row r="291" spans="1:6" x14ac:dyDescent="0.25">
      <c r="A291" s="8" t="s">
        <v>81</v>
      </c>
      <c r="B291" s="16" t="s">
        <v>248</v>
      </c>
      <c r="C291" s="33" t="s">
        <v>82</v>
      </c>
      <c r="D291" s="80">
        <v>111016</v>
      </c>
      <c r="E291" s="80">
        <v>111016</v>
      </c>
      <c r="F291" s="80">
        <v>111016</v>
      </c>
    </row>
    <row r="292" spans="1:6" x14ac:dyDescent="0.25">
      <c r="A292" s="8" t="s">
        <v>61</v>
      </c>
      <c r="B292" s="16" t="s">
        <v>248</v>
      </c>
      <c r="C292" s="33" t="s">
        <v>48</v>
      </c>
      <c r="D292" s="80">
        <v>1396141</v>
      </c>
      <c r="E292" s="80">
        <v>1396141</v>
      </c>
      <c r="F292" s="80">
        <v>1396141</v>
      </c>
    </row>
    <row r="293" spans="1:6" x14ac:dyDescent="0.25">
      <c r="A293" s="8" t="s">
        <v>249</v>
      </c>
      <c r="B293" s="16" t="s">
        <v>248</v>
      </c>
      <c r="C293" s="33" t="s">
        <v>250</v>
      </c>
      <c r="D293" s="86">
        <v>487752</v>
      </c>
      <c r="E293" s="86">
        <v>487752</v>
      </c>
      <c r="F293" s="86">
        <v>487752</v>
      </c>
    </row>
    <row r="294" spans="1:6" x14ac:dyDescent="0.25">
      <c r="A294" s="10" t="s">
        <v>22</v>
      </c>
      <c r="B294" s="17" t="s">
        <v>248</v>
      </c>
      <c r="C294" s="43" t="s">
        <v>23</v>
      </c>
      <c r="D294" s="81">
        <v>80668</v>
      </c>
      <c r="E294" s="81">
        <v>80668</v>
      </c>
      <c r="F294" s="81">
        <v>80668</v>
      </c>
    </row>
    <row r="295" spans="1:6" x14ac:dyDescent="0.25">
      <c r="A295" s="8"/>
      <c r="B295" s="13"/>
      <c r="C295" s="6" t="s">
        <v>24</v>
      </c>
      <c r="D295" s="86">
        <v>11525820</v>
      </c>
      <c r="E295" s="86">
        <v>11450820</v>
      </c>
      <c r="F295" s="86">
        <v>11450820</v>
      </c>
    </row>
    <row r="296" spans="1:6" ht="30" x14ac:dyDescent="0.25">
      <c r="A296" s="14" t="s">
        <v>251</v>
      </c>
      <c r="B296" s="13"/>
      <c r="C296" s="6"/>
    </row>
    <row r="297" spans="1:6" ht="30" x14ac:dyDescent="0.25">
      <c r="A297" s="8" t="s">
        <v>41</v>
      </c>
      <c r="B297" s="16" t="s">
        <v>252</v>
      </c>
      <c r="C297" s="6" t="s">
        <v>43</v>
      </c>
      <c r="D297" s="86">
        <v>233981</v>
      </c>
      <c r="E297" s="86">
        <v>233981</v>
      </c>
      <c r="F297" s="86">
        <v>233981</v>
      </c>
    </row>
    <row r="298" spans="1:6" x14ac:dyDescent="0.25">
      <c r="A298" s="8" t="s">
        <v>81</v>
      </c>
      <c r="B298" s="16" t="s">
        <v>252</v>
      </c>
      <c r="C298" s="6" t="s">
        <v>82</v>
      </c>
      <c r="D298" s="80">
        <v>3480</v>
      </c>
      <c r="E298" s="80">
        <v>3480</v>
      </c>
      <c r="F298" s="80">
        <v>3480</v>
      </c>
    </row>
    <row r="299" spans="1:6" x14ac:dyDescent="0.25">
      <c r="A299" s="10" t="s">
        <v>61</v>
      </c>
      <c r="B299" s="17" t="s">
        <v>252</v>
      </c>
      <c r="C299" s="43" t="s">
        <v>48</v>
      </c>
      <c r="D299" s="81">
        <v>118138</v>
      </c>
      <c r="E299" s="81">
        <v>118138</v>
      </c>
      <c r="F299" s="81">
        <v>118138</v>
      </c>
    </row>
    <row r="300" spans="1:6" x14ac:dyDescent="0.25">
      <c r="A300" s="8"/>
      <c r="B300" s="13"/>
      <c r="C300" s="6" t="s">
        <v>24</v>
      </c>
      <c r="D300" s="86">
        <v>355599</v>
      </c>
      <c r="E300" s="86">
        <v>355599</v>
      </c>
      <c r="F300" s="86">
        <v>355599</v>
      </c>
    </row>
    <row r="301" spans="1:6" x14ac:dyDescent="0.25">
      <c r="A301" s="14" t="s">
        <v>253</v>
      </c>
      <c r="B301" s="13"/>
      <c r="C301" s="6"/>
    </row>
    <row r="302" spans="1:6" ht="30" x14ac:dyDescent="0.25">
      <c r="A302" s="8" t="s">
        <v>41</v>
      </c>
      <c r="B302" s="13" t="s">
        <v>254</v>
      </c>
      <c r="C302" s="6" t="s">
        <v>43</v>
      </c>
      <c r="D302" s="80">
        <v>51433</v>
      </c>
      <c r="E302" s="80">
        <v>51433</v>
      </c>
      <c r="F302" s="80">
        <v>51433</v>
      </c>
    </row>
    <row r="303" spans="1:6" x14ac:dyDescent="0.25">
      <c r="A303" s="8" t="s">
        <v>190</v>
      </c>
      <c r="B303" s="13" t="s">
        <v>254</v>
      </c>
      <c r="C303" s="6" t="s">
        <v>48</v>
      </c>
      <c r="D303" s="80">
        <v>593</v>
      </c>
      <c r="E303" s="80">
        <v>593</v>
      </c>
      <c r="F303" s="80">
        <v>593</v>
      </c>
    </row>
    <row r="304" spans="1:6" x14ac:dyDescent="0.25">
      <c r="A304" s="10" t="s">
        <v>81</v>
      </c>
      <c r="B304" s="17" t="s">
        <v>254</v>
      </c>
      <c r="C304" s="12" t="s">
        <v>82</v>
      </c>
      <c r="D304" s="81">
        <v>7337</v>
      </c>
      <c r="E304" s="81">
        <v>7337</v>
      </c>
      <c r="F304" s="81">
        <v>6447</v>
      </c>
    </row>
    <row r="305" spans="1:6" x14ac:dyDescent="0.25">
      <c r="A305" s="8"/>
      <c r="B305" s="16"/>
      <c r="C305" s="6" t="s">
        <v>24</v>
      </c>
      <c r="D305" s="80">
        <v>59363</v>
      </c>
      <c r="E305" s="80">
        <v>59363</v>
      </c>
      <c r="F305" s="80">
        <v>58473</v>
      </c>
    </row>
    <row r="306" spans="1:6" ht="30" x14ac:dyDescent="0.25">
      <c r="A306" s="14" t="s">
        <v>255</v>
      </c>
      <c r="B306" s="16"/>
      <c r="C306" s="6"/>
    </row>
    <row r="307" spans="1:6" ht="30" x14ac:dyDescent="0.25">
      <c r="A307" s="8" t="s">
        <v>41</v>
      </c>
      <c r="B307" s="13" t="s">
        <v>256</v>
      </c>
      <c r="C307" s="6" t="s">
        <v>43</v>
      </c>
      <c r="D307" s="93">
        <v>588872</v>
      </c>
      <c r="E307" s="93">
        <v>465122</v>
      </c>
      <c r="F307" s="93">
        <v>465122</v>
      </c>
    </row>
    <row r="308" spans="1:6" ht="30" x14ac:dyDescent="0.25">
      <c r="A308" s="8" t="s">
        <v>1116</v>
      </c>
      <c r="B308" s="13"/>
      <c r="C308" s="6"/>
      <c r="D308" s="93"/>
      <c r="E308" s="93">
        <v>153750</v>
      </c>
      <c r="F308" s="93">
        <v>153750</v>
      </c>
    </row>
    <row r="309" spans="1:6" x14ac:dyDescent="0.25">
      <c r="A309" s="8" t="s">
        <v>130</v>
      </c>
      <c r="B309" s="13" t="s">
        <v>256</v>
      </c>
      <c r="C309" s="44" t="s">
        <v>82</v>
      </c>
      <c r="D309" s="95">
        <v>501490</v>
      </c>
      <c r="E309" s="95">
        <v>1490</v>
      </c>
      <c r="F309" s="95">
        <v>1490</v>
      </c>
    </row>
    <row r="310" spans="1:6" x14ac:dyDescent="0.25">
      <c r="A310" s="8" t="s">
        <v>61</v>
      </c>
      <c r="B310" s="13" t="s">
        <v>256</v>
      </c>
      <c r="C310" s="44" t="s">
        <v>48</v>
      </c>
      <c r="D310" s="95">
        <v>17099</v>
      </c>
      <c r="E310" s="95">
        <v>150916</v>
      </c>
      <c r="F310" s="95">
        <v>131847</v>
      </c>
    </row>
    <row r="311" spans="1:6" x14ac:dyDescent="0.25">
      <c r="A311" s="10" t="s">
        <v>583</v>
      </c>
      <c r="B311" s="28" t="s">
        <v>256</v>
      </c>
      <c r="C311" s="12" t="s">
        <v>1082</v>
      </c>
      <c r="D311" s="92"/>
      <c r="E311" s="92">
        <v>500000</v>
      </c>
      <c r="F311" s="92">
        <v>500000</v>
      </c>
    </row>
    <row r="312" spans="1:6" x14ac:dyDescent="0.25">
      <c r="A312" s="8"/>
      <c r="B312" s="16"/>
      <c r="C312" s="6" t="s">
        <v>24</v>
      </c>
      <c r="D312" s="95">
        <v>1107461</v>
      </c>
      <c r="E312" s="95">
        <v>1271278</v>
      </c>
      <c r="F312" s="95">
        <v>1252209</v>
      </c>
    </row>
    <row r="313" spans="1:6" ht="30" x14ac:dyDescent="0.25">
      <c r="A313" s="36" t="s">
        <v>259</v>
      </c>
      <c r="B313" s="42"/>
      <c r="C313" s="31"/>
    </row>
    <row r="314" spans="1:6" ht="30" x14ac:dyDescent="0.25">
      <c r="A314" s="29" t="s">
        <v>41</v>
      </c>
      <c r="B314" s="30" t="s">
        <v>260</v>
      </c>
      <c r="C314" s="39" t="s">
        <v>43</v>
      </c>
      <c r="D314" s="86">
        <v>11459977</v>
      </c>
      <c r="E314" s="86">
        <v>11459977</v>
      </c>
      <c r="F314" s="86">
        <v>11459977</v>
      </c>
    </row>
    <row r="315" spans="1:6" x14ac:dyDescent="0.25">
      <c r="A315" s="29" t="s">
        <v>261</v>
      </c>
      <c r="B315" s="30" t="s">
        <v>260</v>
      </c>
      <c r="C315" s="31" t="s">
        <v>262</v>
      </c>
      <c r="D315" s="80">
        <v>429418</v>
      </c>
      <c r="E315" s="80">
        <v>429418</v>
      </c>
      <c r="F315" s="80">
        <v>429418</v>
      </c>
    </row>
    <row r="316" spans="1:6" x14ac:dyDescent="0.25">
      <c r="A316" s="8" t="s">
        <v>61</v>
      </c>
      <c r="B316" s="16"/>
      <c r="C316" s="6"/>
      <c r="D316" s="80">
        <v>558815</v>
      </c>
      <c r="E316" s="80">
        <v>558815</v>
      </c>
      <c r="F316" s="80">
        <v>558815</v>
      </c>
    </row>
    <row r="317" spans="1:6" x14ac:dyDescent="0.25">
      <c r="A317" s="8" t="s">
        <v>263</v>
      </c>
      <c r="B317" s="16" t="s">
        <v>260</v>
      </c>
      <c r="C317" s="6" t="s">
        <v>264</v>
      </c>
      <c r="D317" s="80">
        <v>1817427</v>
      </c>
      <c r="E317" s="80">
        <v>1817427</v>
      </c>
      <c r="F317" s="80">
        <v>1817427</v>
      </c>
    </row>
    <row r="318" spans="1:6" ht="30" x14ac:dyDescent="0.25">
      <c r="A318" s="8" t="s">
        <v>265</v>
      </c>
      <c r="B318" s="16" t="s">
        <v>260</v>
      </c>
      <c r="C318" s="6" t="s">
        <v>266</v>
      </c>
      <c r="D318" s="80">
        <v>77960</v>
      </c>
      <c r="E318" s="80">
        <v>77960</v>
      </c>
      <c r="F318" s="80">
        <v>77960</v>
      </c>
    </row>
    <row r="319" spans="1:6" ht="30" x14ac:dyDescent="0.25">
      <c r="A319" s="8" t="s">
        <v>267</v>
      </c>
      <c r="B319" s="16" t="s">
        <v>260</v>
      </c>
      <c r="C319" s="6" t="s">
        <v>268</v>
      </c>
      <c r="D319" s="80">
        <v>333828</v>
      </c>
      <c r="E319" s="80">
        <v>333828</v>
      </c>
      <c r="F319" s="80">
        <v>333828</v>
      </c>
    </row>
    <row r="320" spans="1:6" ht="30" x14ac:dyDescent="0.25">
      <c r="A320" s="8" t="s">
        <v>269</v>
      </c>
      <c r="B320" s="16" t="s">
        <v>260</v>
      </c>
      <c r="C320" s="6" t="s">
        <v>270</v>
      </c>
      <c r="D320" s="80">
        <v>131575</v>
      </c>
      <c r="E320" s="80">
        <v>131575</v>
      </c>
      <c r="F320" s="80">
        <v>131575</v>
      </c>
    </row>
    <row r="321" spans="1:6" x14ac:dyDescent="0.25">
      <c r="A321" s="10" t="s">
        <v>22</v>
      </c>
      <c r="B321" s="17" t="s">
        <v>260</v>
      </c>
      <c r="C321" s="12" t="s">
        <v>23</v>
      </c>
      <c r="D321" s="81">
        <v>77464</v>
      </c>
      <c r="E321" s="81">
        <v>77464</v>
      </c>
      <c r="F321" s="81">
        <v>77464</v>
      </c>
    </row>
    <row r="322" spans="1:6" x14ac:dyDescent="0.25">
      <c r="A322" s="25"/>
      <c r="B322" s="26"/>
      <c r="C322" s="27" t="s">
        <v>24</v>
      </c>
      <c r="D322" s="86">
        <v>14886464</v>
      </c>
      <c r="E322" s="86">
        <v>14886464</v>
      </c>
      <c r="F322" s="86">
        <v>14886464</v>
      </c>
    </row>
    <row r="323" spans="1:6" ht="30.75" thickBot="1" x14ac:dyDescent="0.3">
      <c r="A323" s="21" t="s">
        <v>271</v>
      </c>
      <c r="B323" s="22"/>
      <c r="C323" s="23"/>
      <c r="D323" s="88">
        <f>SUM(D322,,D312,D305,D300,D295,D288,D272,D265,D256)</f>
        <v>59366138</v>
      </c>
      <c r="E323" s="88">
        <f>SUM(E322,,E312,E305,E300,E295,E288,E272,E265,E256)</f>
        <v>61599955</v>
      </c>
      <c r="F323" s="88">
        <f>SUM(F322,,F312,F305,F300,F295,F288,F272,F265,F256)</f>
        <v>61425449</v>
      </c>
    </row>
    <row r="324" spans="1:6" x14ac:dyDescent="0.25">
      <c r="A324" s="24" t="s">
        <v>1117</v>
      </c>
      <c r="B324" s="5"/>
      <c r="C324" s="15"/>
      <c r="D324" s="205"/>
      <c r="E324" s="205"/>
      <c r="F324" s="205"/>
    </row>
    <row r="325" spans="1:6" x14ac:dyDescent="0.25">
      <c r="A325" s="14" t="s">
        <v>153</v>
      </c>
      <c r="B325" s="5"/>
      <c r="C325" s="15"/>
      <c r="D325" s="205"/>
      <c r="E325" s="205"/>
      <c r="F325" s="205"/>
    </row>
    <row r="326" spans="1:6" x14ac:dyDescent="0.25">
      <c r="A326" s="8" t="s">
        <v>1118</v>
      </c>
      <c r="B326" s="5"/>
      <c r="C326" s="15"/>
      <c r="D326" s="80">
        <v>10000000</v>
      </c>
      <c r="E326" s="80">
        <v>10000000</v>
      </c>
      <c r="F326" s="80">
        <v>3000000</v>
      </c>
    </row>
    <row r="327" spans="1:6" x14ac:dyDescent="0.25">
      <c r="A327" s="8" t="s">
        <v>1119</v>
      </c>
      <c r="B327" s="5"/>
      <c r="C327" s="15"/>
      <c r="D327" s="80">
        <v>1500000</v>
      </c>
      <c r="E327" s="80">
        <v>1500000</v>
      </c>
      <c r="F327" s="80">
        <v>1500000</v>
      </c>
    </row>
    <row r="328" spans="1:6" x14ac:dyDescent="0.25">
      <c r="A328" s="8" t="s">
        <v>1120</v>
      </c>
      <c r="B328" s="5"/>
      <c r="C328" s="15"/>
      <c r="D328" s="80">
        <v>500000</v>
      </c>
      <c r="E328" s="80">
        <v>500000</v>
      </c>
      <c r="F328" s="80">
        <v>500000</v>
      </c>
    </row>
    <row r="329" spans="1:6" x14ac:dyDescent="0.25">
      <c r="A329" s="8" t="s">
        <v>1121</v>
      </c>
      <c r="B329" s="5"/>
      <c r="C329" s="15"/>
      <c r="D329" s="80">
        <v>500000</v>
      </c>
      <c r="E329" s="80">
        <v>500000</v>
      </c>
      <c r="F329" s="80">
        <v>500000</v>
      </c>
    </row>
    <row r="330" spans="1:6" s="206" customFormat="1" x14ac:dyDescent="0.25">
      <c r="A330" s="10" t="s">
        <v>1122</v>
      </c>
      <c r="B330" s="2"/>
      <c r="C330" s="3"/>
      <c r="D330" s="81">
        <v>1500000</v>
      </c>
      <c r="E330" s="81">
        <v>1500000</v>
      </c>
      <c r="F330" s="80">
        <v>1500000</v>
      </c>
    </row>
    <row r="331" spans="1:6" s="209" customFormat="1" x14ac:dyDescent="0.25">
      <c r="A331" s="207"/>
      <c r="B331" s="208"/>
      <c r="C331" s="27" t="s">
        <v>24</v>
      </c>
      <c r="D331" s="85">
        <v>14000000</v>
      </c>
      <c r="E331" s="85">
        <v>14000000</v>
      </c>
      <c r="F331" s="85">
        <v>7000000</v>
      </c>
    </row>
    <row r="332" spans="1:6" s="210" customFormat="1" ht="15.75" thickBot="1" x14ac:dyDescent="0.3">
      <c r="A332" s="21" t="s">
        <v>1123</v>
      </c>
      <c r="B332" s="22"/>
      <c r="C332" s="23"/>
      <c r="D332" s="84">
        <f>SUM(D331)</f>
        <v>14000000</v>
      </c>
      <c r="E332" s="84">
        <f>SUM(E331)</f>
        <v>14000000</v>
      </c>
      <c r="F332" s="84">
        <f>SUM(F331)</f>
        <v>7000000</v>
      </c>
    </row>
    <row r="333" spans="1:6" s="211" customFormat="1" ht="30" x14ac:dyDescent="0.25">
      <c r="A333" s="24" t="s">
        <v>1124</v>
      </c>
      <c r="B333" s="5"/>
      <c r="C333" s="15"/>
      <c r="D333" s="205"/>
      <c r="E333" s="205"/>
      <c r="F333" s="80"/>
    </row>
    <row r="334" spans="1:6" x14ac:dyDescent="0.25">
      <c r="A334" s="36" t="s">
        <v>153</v>
      </c>
      <c r="B334" s="42"/>
      <c r="C334" s="31"/>
    </row>
    <row r="335" spans="1:6" ht="30" x14ac:dyDescent="0.25">
      <c r="A335" s="29" t="s">
        <v>41</v>
      </c>
      <c r="B335" s="30" t="s">
        <v>219</v>
      </c>
      <c r="C335" s="31" t="s">
        <v>43</v>
      </c>
      <c r="D335" s="86">
        <v>4500420</v>
      </c>
      <c r="E335" s="86">
        <v>4500420</v>
      </c>
      <c r="F335" s="86">
        <v>4500420</v>
      </c>
    </row>
    <row r="336" spans="1:6" x14ac:dyDescent="0.25">
      <c r="A336" s="29" t="s">
        <v>81</v>
      </c>
      <c r="B336" s="30" t="s">
        <v>219</v>
      </c>
      <c r="C336" s="39" t="s">
        <v>82</v>
      </c>
      <c r="D336" s="86">
        <v>108055</v>
      </c>
      <c r="E336" s="86">
        <v>108055</v>
      </c>
      <c r="F336" s="86">
        <v>108055</v>
      </c>
    </row>
    <row r="337" spans="1:6" x14ac:dyDescent="0.25">
      <c r="A337" s="29" t="s">
        <v>61</v>
      </c>
      <c r="B337" s="30" t="s">
        <v>219</v>
      </c>
      <c r="C337" s="39" t="s">
        <v>48</v>
      </c>
      <c r="D337" s="80">
        <v>5815277</v>
      </c>
      <c r="E337" s="80">
        <v>5681460</v>
      </c>
      <c r="F337" s="80">
        <v>3681460</v>
      </c>
    </row>
    <row r="338" spans="1:6" x14ac:dyDescent="0.25">
      <c r="A338" s="29" t="s">
        <v>220</v>
      </c>
      <c r="B338" s="30" t="s">
        <v>219</v>
      </c>
      <c r="C338" s="39" t="s">
        <v>221</v>
      </c>
      <c r="D338" s="80">
        <v>241570</v>
      </c>
      <c r="E338" s="80">
        <v>241570</v>
      </c>
      <c r="F338" s="80">
        <v>241570</v>
      </c>
    </row>
    <row r="339" spans="1:6" ht="30" x14ac:dyDescent="0.25">
      <c r="A339" s="29" t="s">
        <v>222</v>
      </c>
      <c r="B339" s="30" t="s">
        <v>219</v>
      </c>
      <c r="C339" s="31" t="s">
        <v>223</v>
      </c>
      <c r="D339" s="80">
        <v>1250000</v>
      </c>
      <c r="E339" s="80">
        <v>1250000</v>
      </c>
      <c r="F339" s="80">
        <v>1250000</v>
      </c>
    </row>
    <row r="340" spans="1:6" x14ac:dyDescent="0.25">
      <c r="A340" s="29" t="s">
        <v>224</v>
      </c>
      <c r="B340" s="30" t="s">
        <v>219</v>
      </c>
      <c r="C340" s="31" t="s">
        <v>225</v>
      </c>
      <c r="D340" s="80">
        <v>152585</v>
      </c>
      <c r="E340" s="80">
        <v>152585</v>
      </c>
      <c r="F340" s="80">
        <v>152585</v>
      </c>
    </row>
    <row r="341" spans="1:6" ht="30" x14ac:dyDescent="0.25">
      <c r="A341" s="29" t="s">
        <v>226</v>
      </c>
      <c r="B341" s="30" t="s">
        <v>219</v>
      </c>
      <c r="C341" s="31" t="s">
        <v>227</v>
      </c>
      <c r="D341" s="86"/>
      <c r="E341" s="86"/>
      <c r="F341" s="86"/>
    </row>
    <row r="342" spans="1:6" x14ac:dyDescent="0.25">
      <c r="A342" s="29" t="s">
        <v>228</v>
      </c>
      <c r="B342" s="30" t="s">
        <v>219</v>
      </c>
      <c r="C342" s="31" t="s">
        <v>229</v>
      </c>
      <c r="D342" s="86">
        <v>976579</v>
      </c>
      <c r="E342" s="86">
        <v>976579</v>
      </c>
      <c r="F342" s="86">
        <v>976579</v>
      </c>
    </row>
    <row r="343" spans="1:6" x14ac:dyDescent="0.25">
      <c r="A343" s="29" t="s">
        <v>583</v>
      </c>
      <c r="B343" s="30"/>
      <c r="C343" s="31"/>
      <c r="D343" s="86"/>
      <c r="E343" s="86">
        <v>5000000</v>
      </c>
      <c r="F343" s="86">
        <v>0</v>
      </c>
    </row>
    <row r="344" spans="1:6" x14ac:dyDescent="0.25">
      <c r="A344" s="29" t="s">
        <v>230</v>
      </c>
      <c r="B344" s="30" t="s">
        <v>219</v>
      </c>
      <c r="C344" s="31" t="s">
        <v>231</v>
      </c>
      <c r="D344" s="86">
        <v>167467</v>
      </c>
      <c r="E344" s="86">
        <v>167467</v>
      </c>
      <c r="F344" s="86">
        <v>167467</v>
      </c>
    </row>
    <row r="345" spans="1:6" ht="30" x14ac:dyDescent="0.25">
      <c r="A345" s="29" t="s">
        <v>232</v>
      </c>
      <c r="B345" s="30"/>
      <c r="C345" s="31"/>
      <c r="D345" s="86">
        <v>1750000</v>
      </c>
      <c r="E345" s="86">
        <v>1750000</v>
      </c>
      <c r="F345" s="86">
        <v>0</v>
      </c>
    </row>
    <row r="346" spans="1:6" x14ac:dyDescent="0.25">
      <c r="A346" s="8" t="s">
        <v>22</v>
      </c>
      <c r="B346" s="16" t="s">
        <v>219</v>
      </c>
      <c r="C346" s="6" t="s">
        <v>23</v>
      </c>
      <c r="D346" s="80">
        <v>3157</v>
      </c>
      <c r="E346" s="80">
        <v>3157</v>
      </c>
      <c r="F346" s="80">
        <v>3157</v>
      </c>
    </row>
    <row r="347" spans="1:6" ht="30" x14ac:dyDescent="0.25">
      <c r="A347" s="10" t="s">
        <v>233</v>
      </c>
      <c r="B347" s="17" t="s">
        <v>219</v>
      </c>
      <c r="C347" s="12" t="s">
        <v>234</v>
      </c>
      <c r="D347" s="81">
        <v>198415</v>
      </c>
      <c r="E347" s="81">
        <v>198415</v>
      </c>
      <c r="F347" s="81">
        <v>198415</v>
      </c>
    </row>
    <row r="348" spans="1:6" s="206" customFormat="1" x14ac:dyDescent="0.25">
      <c r="A348" s="10"/>
      <c r="B348" s="28"/>
      <c r="C348" s="12" t="s">
        <v>24</v>
      </c>
      <c r="D348" s="90">
        <v>15163525</v>
      </c>
      <c r="E348" s="90">
        <v>20029708</v>
      </c>
      <c r="F348" s="90">
        <v>11279708</v>
      </c>
    </row>
    <row r="349" spans="1:6" x14ac:dyDescent="0.25">
      <c r="A349" s="14" t="s">
        <v>257</v>
      </c>
      <c r="B349" s="16"/>
      <c r="C349" s="6"/>
    </row>
    <row r="350" spans="1:6" ht="30" x14ac:dyDescent="0.25">
      <c r="A350" s="8" t="s">
        <v>41</v>
      </c>
      <c r="B350" s="16" t="s">
        <v>258</v>
      </c>
      <c r="C350" s="6" t="s">
        <v>43</v>
      </c>
      <c r="D350" s="93">
        <v>198299</v>
      </c>
      <c r="E350" s="93">
        <v>198299</v>
      </c>
      <c r="F350" s="93">
        <v>238299</v>
      </c>
    </row>
    <row r="351" spans="1:6" x14ac:dyDescent="0.25">
      <c r="A351" s="8" t="s">
        <v>130</v>
      </c>
      <c r="B351" s="16" t="s">
        <v>258</v>
      </c>
      <c r="C351" s="33" t="s">
        <v>82</v>
      </c>
      <c r="D351" s="91">
        <v>12395</v>
      </c>
      <c r="E351" s="91">
        <v>12395</v>
      </c>
      <c r="F351" s="91">
        <v>12395</v>
      </c>
    </row>
    <row r="352" spans="1:6" x14ac:dyDescent="0.25">
      <c r="A352" s="8" t="s">
        <v>61</v>
      </c>
      <c r="B352" s="16" t="s">
        <v>258</v>
      </c>
      <c r="C352" s="6" t="s">
        <v>48</v>
      </c>
      <c r="D352" s="91">
        <v>1029679</v>
      </c>
      <c r="E352" s="91">
        <v>1029679</v>
      </c>
      <c r="F352" s="91">
        <v>1031015</v>
      </c>
    </row>
    <row r="353" spans="1:6" x14ac:dyDescent="0.25">
      <c r="A353" s="10" t="s">
        <v>22</v>
      </c>
      <c r="B353" s="17" t="s">
        <v>258</v>
      </c>
      <c r="C353" s="12" t="s">
        <v>23</v>
      </c>
      <c r="D353" s="92">
        <v>3894</v>
      </c>
      <c r="E353" s="92">
        <v>3894</v>
      </c>
      <c r="F353" s="92">
        <v>3894</v>
      </c>
    </row>
    <row r="354" spans="1:6" x14ac:dyDescent="0.25">
      <c r="A354" s="25"/>
      <c r="B354" s="34"/>
      <c r="C354" s="27" t="s">
        <v>24</v>
      </c>
      <c r="D354" s="94">
        <v>1244267</v>
      </c>
      <c r="E354" s="94">
        <v>1244267</v>
      </c>
      <c r="F354" s="94">
        <v>1285603</v>
      </c>
    </row>
    <row r="355" spans="1:6" s="213" customFormat="1" ht="30.75" thickBot="1" x14ac:dyDescent="0.3">
      <c r="A355" s="54" t="s">
        <v>1125</v>
      </c>
      <c r="B355" s="55"/>
      <c r="C355" s="66"/>
      <c r="D355" s="212">
        <f>SUM(D348,D354)</f>
        <v>16407792</v>
      </c>
      <c r="E355" s="212">
        <f>SUM(E348,E354)</f>
        <v>21273975</v>
      </c>
      <c r="F355" s="212">
        <f>SUM(F348,F354)</f>
        <v>12565311</v>
      </c>
    </row>
    <row r="356" spans="1:6" x14ac:dyDescent="0.25">
      <c r="A356" s="24" t="s">
        <v>272</v>
      </c>
      <c r="B356" s="16"/>
      <c r="C356" s="6"/>
    </row>
    <row r="357" spans="1:6" x14ac:dyDescent="0.25">
      <c r="A357" s="14" t="s">
        <v>273</v>
      </c>
      <c r="B357" s="16"/>
      <c r="C357" s="6"/>
    </row>
    <row r="358" spans="1:6" ht="30" x14ac:dyDescent="0.25">
      <c r="A358" s="8" t="s">
        <v>41</v>
      </c>
      <c r="B358" s="16" t="s">
        <v>274</v>
      </c>
      <c r="C358" s="6" t="s">
        <v>43</v>
      </c>
      <c r="D358" s="86">
        <v>348042</v>
      </c>
      <c r="E358" s="86">
        <v>348042</v>
      </c>
      <c r="F358" s="86">
        <v>348042</v>
      </c>
    </row>
    <row r="359" spans="1:6" x14ac:dyDescent="0.25">
      <c r="A359" s="37" t="s">
        <v>61</v>
      </c>
      <c r="B359" s="40" t="s">
        <v>274</v>
      </c>
      <c r="C359" s="41" t="s">
        <v>48</v>
      </c>
      <c r="D359" s="81">
        <v>2118865</v>
      </c>
      <c r="E359" s="81">
        <v>2118865</v>
      </c>
      <c r="F359" s="81">
        <v>2118865</v>
      </c>
    </row>
    <row r="360" spans="1:6" x14ac:dyDescent="0.25">
      <c r="A360" s="29"/>
      <c r="B360" s="42"/>
      <c r="C360" s="31" t="s">
        <v>24</v>
      </c>
      <c r="D360" s="86">
        <v>2466907</v>
      </c>
      <c r="E360" s="86">
        <v>2466907</v>
      </c>
      <c r="F360" s="86">
        <v>2466907</v>
      </c>
    </row>
    <row r="361" spans="1:6" x14ac:dyDescent="0.25">
      <c r="A361" s="36" t="s">
        <v>275</v>
      </c>
      <c r="B361" s="42"/>
      <c r="C361" s="31"/>
    </row>
    <row r="362" spans="1:6" ht="30" x14ac:dyDescent="0.25">
      <c r="A362" s="29" t="s">
        <v>41</v>
      </c>
      <c r="B362" s="30" t="s">
        <v>276</v>
      </c>
      <c r="C362" s="31" t="s">
        <v>43</v>
      </c>
      <c r="D362" s="86">
        <v>4598523</v>
      </c>
      <c r="E362" s="86">
        <v>4598523</v>
      </c>
      <c r="F362" s="86">
        <v>4598523</v>
      </c>
    </row>
    <row r="363" spans="1:6" ht="30" x14ac:dyDescent="0.25">
      <c r="A363" s="29" t="s">
        <v>277</v>
      </c>
      <c r="B363" s="30" t="s">
        <v>276</v>
      </c>
      <c r="C363" s="39" t="s">
        <v>278</v>
      </c>
      <c r="D363" s="80">
        <v>33028000</v>
      </c>
      <c r="E363" s="80">
        <v>34747000</v>
      </c>
      <c r="F363" s="80">
        <v>34747000</v>
      </c>
    </row>
    <row r="364" spans="1:6" x14ac:dyDescent="0.25">
      <c r="A364" s="29" t="s">
        <v>81</v>
      </c>
      <c r="B364" s="30" t="s">
        <v>276</v>
      </c>
      <c r="C364" s="39" t="s">
        <v>82</v>
      </c>
      <c r="D364" s="80">
        <v>500000</v>
      </c>
      <c r="E364" s="80">
        <v>500000</v>
      </c>
      <c r="F364" s="80">
        <v>420000</v>
      </c>
    </row>
    <row r="365" spans="1:6" x14ac:dyDescent="0.25">
      <c r="A365" s="29" t="s">
        <v>61</v>
      </c>
      <c r="B365" s="30" t="s">
        <v>276</v>
      </c>
      <c r="C365" s="39" t="s">
        <v>48</v>
      </c>
      <c r="D365" s="80">
        <v>5330000</v>
      </c>
      <c r="E365" s="80">
        <v>5330000</v>
      </c>
      <c r="F365" s="80">
        <v>4580000</v>
      </c>
    </row>
    <row r="366" spans="1:6" x14ac:dyDescent="0.25">
      <c r="A366" s="29" t="s">
        <v>49</v>
      </c>
      <c r="B366" s="30" t="s">
        <v>276</v>
      </c>
      <c r="C366" s="39" t="s">
        <v>50</v>
      </c>
    </row>
    <row r="367" spans="1:6" ht="30" x14ac:dyDescent="0.25">
      <c r="A367" s="29" t="s">
        <v>279</v>
      </c>
      <c r="B367" s="30" t="s">
        <v>276</v>
      </c>
      <c r="C367" s="39" t="s">
        <v>280</v>
      </c>
      <c r="D367" s="80">
        <v>150000</v>
      </c>
      <c r="E367" s="80">
        <v>150000</v>
      </c>
      <c r="F367" s="80">
        <v>150000</v>
      </c>
    </row>
    <row r="368" spans="1:6" x14ac:dyDescent="0.25">
      <c r="A368" s="29" t="s">
        <v>281</v>
      </c>
      <c r="B368" s="30" t="s">
        <v>276</v>
      </c>
      <c r="C368" s="31" t="s">
        <v>282</v>
      </c>
      <c r="D368" s="80">
        <v>5090000</v>
      </c>
      <c r="E368" s="80">
        <v>22800000</v>
      </c>
      <c r="F368" s="80">
        <v>22800000</v>
      </c>
    </row>
    <row r="369" spans="1:6" x14ac:dyDescent="0.25">
      <c r="A369" s="29" t="s">
        <v>283</v>
      </c>
      <c r="B369" s="30"/>
      <c r="C369" s="31"/>
      <c r="D369" s="80">
        <v>2056717</v>
      </c>
      <c r="E369" s="80">
        <v>2056717</v>
      </c>
      <c r="F369" s="80">
        <v>2056717</v>
      </c>
    </row>
    <row r="370" spans="1:6" x14ac:dyDescent="0.25">
      <c r="A370" s="29" t="s">
        <v>284</v>
      </c>
      <c r="B370" s="30" t="s">
        <v>276</v>
      </c>
      <c r="C370" s="31" t="s">
        <v>285</v>
      </c>
      <c r="D370" s="86">
        <v>5104544</v>
      </c>
      <c r="E370" s="86">
        <v>4550424</v>
      </c>
      <c r="F370" s="86">
        <v>4550424</v>
      </c>
    </row>
    <row r="371" spans="1:6" x14ac:dyDescent="0.25">
      <c r="A371" s="29" t="s">
        <v>286</v>
      </c>
      <c r="B371" s="30" t="s">
        <v>276</v>
      </c>
      <c r="C371" s="31" t="s">
        <v>287</v>
      </c>
      <c r="D371" s="86"/>
      <c r="E371" s="86"/>
      <c r="F371" s="86"/>
    </row>
    <row r="372" spans="1:6" x14ac:dyDescent="0.25">
      <c r="A372" s="29" t="s">
        <v>53</v>
      </c>
      <c r="B372" s="30" t="s">
        <v>276</v>
      </c>
      <c r="C372" s="31" t="s">
        <v>54</v>
      </c>
    </row>
    <row r="373" spans="1:6" x14ac:dyDescent="0.25">
      <c r="A373" s="29" t="s">
        <v>288</v>
      </c>
      <c r="B373" s="30" t="s">
        <v>276</v>
      </c>
      <c r="C373" s="31" t="s">
        <v>289</v>
      </c>
      <c r="D373" s="80">
        <v>300000</v>
      </c>
      <c r="E373" s="80">
        <v>300000</v>
      </c>
      <c r="F373" s="80">
        <v>300000</v>
      </c>
    </row>
    <row r="374" spans="1:6" ht="30" x14ac:dyDescent="0.25">
      <c r="A374" s="29" t="s">
        <v>290</v>
      </c>
      <c r="B374" s="30" t="s">
        <v>276</v>
      </c>
      <c r="C374" s="31" t="s">
        <v>291</v>
      </c>
      <c r="D374" s="80">
        <v>5000000</v>
      </c>
      <c r="E374" s="80">
        <v>5000000</v>
      </c>
      <c r="F374" s="80">
        <v>5000000</v>
      </c>
    </row>
    <row r="375" spans="1:6" x14ac:dyDescent="0.25">
      <c r="A375" s="29" t="s">
        <v>292</v>
      </c>
      <c r="B375" s="30" t="s">
        <v>276</v>
      </c>
      <c r="C375" s="31" t="s">
        <v>293</v>
      </c>
      <c r="D375" s="80">
        <v>238174</v>
      </c>
      <c r="E375" s="80">
        <v>119087</v>
      </c>
      <c r="F375" s="80">
        <v>119087</v>
      </c>
    </row>
    <row r="376" spans="1:6" ht="30" x14ac:dyDescent="0.25">
      <c r="A376" s="29" t="s">
        <v>294</v>
      </c>
      <c r="B376" s="30" t="s">
        <v>276</v>
      </c>
      <c r="C376" s="31" t="s">
        <v>295</v>
      </c>
      <c r="D376" s="80">
        <v>951003</v>
      </c>
      <c r="E376" s="80">
        <v>951003</v>
      </c>
      <c r="F376" s="80">
        <v>951003</v>
      </c>
    </row>
    <row r="377" spans="1:6" x14ac:dyDescent="0.25">
      <c r="A377" s="29" t="s">
        <v>296</v>
      </c>
      <c r="B377" s="30" t="s">
        <v>276</v>
      </c>
      <c r="C377" s="31" t="s">
        <v>297</v>
      </c>
      <c r="D377" s="86">
        <v>516791</v>
      </c>
      <c r="E377" s="86">
        <v>516791</v>
      </c>
      <c r="F377" s="86">
        <v>516791</v>
      </c>
    </row>
    <row r="378" spans="1:6" ht="30" x14ac:dyDescent="0.25">
      <c r="A378" s="29" t="s">
        <v>298</v>
      </c>
      <c r="B378" s="30" t="s">
        <v>276</v>
      </c>
      <c r="C378" s="31" t="s">
        <v>299</v>
      </c>
      <c r="D378" s="80">
        <v>300000</v>
      </c>
      <c r="E378" s="80">
        <v>300000</v>
      </c>
      <c r="F378" s="80">
        <v>300000</v>
      </c>
    </row>
    <row r="379" spans="1:6" x14ac:dyDescent="0.25">
      <c r="A379" s="29" t="s">
        <v>300</v>
      </c>
      <c r="B379" s="30" t="s">
        <v>276</v>
      </c>
      <c r="C379" s="31" t="s">
        <v>301</v>
      </c>
      <c r="D379" s="80">
        <v>336532</v>
      </c>
      <c r="E379" s="80">
        <v>336532</v>
      </c>
      <c r="F379" s="80">
        <v>336532</v>
      </c>
    </row>
    <row r="380" spans="1:6" x14ac:dyDescent="0.25">
      <c r="A380" s="29" t="s">
        <v>302</v>
      </c>
      <c r="B380" s="30" t="s">
        <v>276</v>
      </c>
      <c r="C380" s="31" t="s">
        <v>303</v>
      </c>
      <c r="D380" s="80">
        <v>1339588</v>
      </c>
      <c r="E380" s="80">
        <v>3865593</v>
      </c>
      <c r="F380" s="80">
        <v>3865593</v>
      </c>
    </row>
    <row r="381" spans="1:6" ht="30" x14ac:dyDescent="0.25">
      <c r="A381" s="29" t="s">
        <v>304</v>
      </c>
      <c r="B381" s="30" t="s">
        <v>276</v>
      </c>
      <c r="C381" s="31" t="s">
        <v>305</v>
      </c>
      <c r="D381" s="80">
        <v>429775</v>
      </c>
      <c r="E381" s="80">
        <v>429775</v>
      </c>
      <c r="F381" s="80">
        <v>429775</v>
      </c>
    </row>
    <row r="382" spans="1:6" x14ac:dyDescent="0.25">
      <c r="A382" s="29" t="s">
        <v>306</v>
      </c>
      <c r="B382" s="30" t="s">
        <v>276</v>
      </c>
      <c r="C382" s="31" t="s">
        <v>307</v>
      </c>
      <c r="D382" s="80">
        <v>1059270</v>
      </c>
      <c r="E382" s="80">
        <v>1059270</v>
      </c>
      <c r="F382" s="80">
        <v>1059270</v>
      </c>
    </row>
    <row r="383" spans="1:6" x14ac:dyDescent="0.25">
      <c r="A383" s="29" t="s">
        <v>308</v>
      </c>
      <c r="B383" s="30" t="s">
        <v>276</v>
      </c>
      <c r="C383" s="31" t="s">
        <v>309</v>
      </c>
      <c r="D383" s="80">
        <v>274899</v>
      </c>
      <c r="E383" s="80">
        <v>274899</v>
      </c>
      <c r="F383" s="80">
        <v>274899</v>
      </c>
    </row>
    <row r="384" spans="1:6" x14ac:dyDescent="0.25">
      <c r="A384" s="29" t="s">
        <v>310</v>
      </c>
      <c r="B384" s="30" t="s">
        <v>276</v>
      </c>
      <c r="C384" s="31"/>
      <c r="D384" s="80">
        <v>96000</v>
      </c>
      <c r="E384" s="80">
        <v>96000</v>
      </c>
      <c r="F384" s="80">
        <v>96000</v>
      </c>
    </row>
    <row r="385" spans="1:6" x14ac:dyDescent="0.25">
      <c r="A385" s="29" t="s">
        <v>311</v>
      </c>
      <c r="B385" s="30" t="s">
        <v>276</v>
      </c>
      <c r="C385" s="31" t="s">
        <v>312</v>
      </c>
      <c r="D385" s="80">
        <v>297188</v>
      </c>
      <c r="E385" s="80">
        <v>297188</v>
      </c>
      <c r="F385" s="80">
        <v>297188</v>
      </c>
    </row>
    <row r="386" spans="1:6" x14ac:dyDescent="0.25">
      <c r="A386" s="29" t="s">
        <v>313</v>
      </c>
      <c r="B386" s="30" t="s">
        <v>276</v>
      </c>
      <c r="C386" s="31" t="s">
        <v>314</v>
      </c>
      <c r="D386" s="86">
        <v>272775</v>
      </c>
      <c r="E386" s="86">
        <v>272775</v>
      </c>
      <c r="F386" s="86">
        <v>272775</v>
      </c>
    </row>
    <row r="387" spans="1:6" x14ac:dyDescent="0.25">
      <c r="A387" s="29" t="s">
        <v>315</v>
      </c>
      <c r="B387" s="30" t="s">
        <v>276</v>
      </c>
      <c r="C387" s="31" t="s">
        <v>316</v>
      </c>
      <c r="D387" s="80">
        <v>100000</v>
      </c>
      <c r="E387" s="80">
        <v>100000</v>
      </c>
      <c r="F387" s="80">
        <v>100000</v>
      </c>
    </row>
    <row r="388" spans="1:6" x14ac:dyDescent="0.25">
      <c r="A388" s="29" t="s">
        <v>317</v>
      </c>
      <c r="B388" s="30" t="s">
        <v>276</v>
      </c>
      <c r="C388" s="31" t="s">
        <v>318</v>
      </c>
      <c r="D388" s="80">
        <v>1500000</v>
      </c>
      <c r="E388" s="80">
        <v>1500000</v>
      </c>
      <c r="F388" s="80">
        <v>1500000</v>
      </c>
    </row>
    <row r="389" spans="1:6" x14ac:dyDescent="0.25">
      <c r="A389" s="29" t="s">
        <v>319</v>
      </c>
      <c r="B389" s="30" t="s">
        <v>276</v>
      </c>
      <c r="C389" s="31" t="s">
        <v>320</v>
      </c>
      <c r="D389" s="80">
        <v>100294</v>
      </c>
      <c r="E389" s="80">
        <v>100294</v>
      </c>
      <c r="F389" s="80">
        <v>100294</v>
      </c>
    </row>
    <row r="390" spans="1:6" x14ac:dyDescent="0.25">
      <c r="A390" s="29" t="s">
        <v>321</v>
      </c>
      <c r="B390" s="30" t="s">
        <v>276</v>
      </c>
      <c r="C390" s="31" t="s">
        <v>322</v>
      </c>
      <c r="D390" s="86">
        <v>277403</v>
      </c>
      <c r="E390" s="86">
        <v>277403</v>
      </c>
      <c r="F390" s="86">
        <v>277403</v>
      </c>
    </row>
    <row r="391" spans="1:6" x14ac:dyDescent="0.25">
      <c r="A391" s="29" t="s">
        <v>55</v>
      </c>
      <c r="B391" s="30" t="s">
        <v>276</v>
      </c>
      <c r="C391" s="31" t="s">
        <v>56</v>
      </c>
    </row>
    <row r="392" spans="1:6" x14ac:dyDescent="0.25">
      <c r="A392" s="29" t="s">
        <v>323</v>
      </c>
      <c r="B392" s="30" t="s">
        <v>276</v>
      </c>
      <c r="C392" s="31" t="s">
        <v>324</v>
      </c>
      <c r="D392" s="91">
        <v>500000</v>
      </c>
      <c r="E392" s="91">
        <v>500000</v>
      </c>
      <c r="F392" s="91">
        <v>500000</v>
      </c>
    </row>
    <row r="393" spans="1:6" x14ac:dyDescent="0.25">
      <c r="A393" s="29" t="s">
        <v>176</v>
      </c>
      <c r="B393" s="30" t="s">
        <v>276</v>
      </c>
      <c r="C393" s="31" t="s">
        <v>177</v>
      </c>
    </row>
    <row r="394" spans="1:6" x14ac:dyDescent="0.25">
      <c r="A394" s="8" t="s">
        <v>325</v>
      </c>
      <c r="B394" s="16" t="s">
        <v>276</v>
      </c>
      <c r="C394" s="6" t="s">
        <v>326</v>
      </c>
      <c r="D394" s="96">
        <v>5705624</v>
      </c>
      <c r="E394" s="80">
        <v>5705624</v>
      </c>
      <c r="F394" s="80">
        <v>5705624</v>
      </c>
    </row>
    <row r="395" spans="1:6" ht="15.75" customHeight="1" x14ac:dyDescent="0.25">
      <c r="A395" s="8" t="s">
        <v>327</v>
      </c>
      <c r="B395" s="16" t="s">
        <v>276</v>
      </c>
      <c r="C395" s="6" t="s">
        <v>328</v>
      </c>
      <c r="D395" s="86">
        <v>2032238</v>
      </c>
      <c r="E395" s="96">
        <v>2032238</v>
      </c>
      <c r="F395" s="96">
        <v>2032238</v>
      </c>
    </row>
    <row r="396" spans="1:6" x14ac:dyDescent="0.25">
      <c r="A396" s="8" t="s">
        <v>329</v>
      </c>
      <c r="B396" s="16"/>
      <c r="C396" s="6"/>
      <c r="D396" s="86">
        <v>125000</v>
      </c>
      <c r="E396" s="86">
        <v>125000</v>
      </c>
      <c r="F396" s="86">
        <v>125000</v>
      </c>
    </row>
    <row r="397" spans="1:6" x14ac:dyDescent="0.25">
      <c r="A397" t="s">
        <v>330</v>
      </c>
      <c r="B397" s="16" t="s">
        <v>276</v>
      </c>
      <c r="C397" s="6" t="s">
        <v>331</v>
      </c>
      <c r="D397" s="96">
        <v>4900000</v>
      </c>
      <c r="E397" s="96">
        <v>4900000</v>
      </c>
      <c r="F397" s="96">
        <v>4900000</v>
      </c>
    </row>
    <row r="398" spans="1:6" x14ac:dyDescent="0.25">
      <c r="A398" s="29" t="s">
        <v>332</v>
      </c>
      <c r="B398" s="30" t="s">
        <v>276</v>
      </c>
      <c r="C398" s="31" t="s">
        <v>333</v>
      </c>
      <c r="D398" s="86">
        <v>1756470</v>
      </c>
      <c r="E398" s="86">
        <v>1756470</v>
      </c>
      <c r="F398" s="86">
        <v>1756470</v>
      </c>
    </row>
    <row r="399" spans="1:6" x14ac:dyDescent="0.25">
      <c r="A399" s="45" t="s">
        <v>22</v>
      </c>
      <c r="B399" s="30" t="s">
        <v>276</v>
      </c>
      <c r="C399" s="31" t="s">
        <v>23</v>
      </c>
      <c r="D399" s="80">
        <v>342859</v>
      </c>
      <c r="E399" s="80">
        <v>342859</v>
      </c>
      <c r="F399" s="80">
        <v>342859</v>
      </c>
    </row>
    <row r="400" spans="1:6" ht="30" x14ac:dyDescent="0.25">
      <c r="A400" s="29" t="s">
        <v>334</v>
      </c>
      <c r="B400" s="30" t="s">
        <v>276</v>
      </c>
      <c r="C400" s="31" t="s">
        <v>335</v>
      </c>
      <c r="D400" s="86">
        <v>2006978</v>
      </c>
      <c r="E400" s="86">
        <v>2006978</v>
      </c>
      <c r="F400" s="86">
        <v>2006978</v>
      </c>
    </row>
    <row r="401" spans="1:6" ht="30" x14ac:dyDescent="0.25">
      <c r="A401" s="29" t="s">
        <v>336</v>
      </c>
      <c r="B401" s="30" t="s">
        <v>276</v>
      </c>
      <c r="C401" s="31" t="s">
        <v>337</v>
      </c>
      <c r="D401" s="86">
        <v>7636586</v>
      </c>
      <c r="E401" s="86">
        <v>9636586</v>
      </c>
      <c r="F401" s="86">
        <v>9636586</v>
      </c>
    </row>
    <row r="402" spans="1:6" ht="30" x14ac:dyDescent="0.25">
      <c r="A402" s="29" t="s">
        <v>338</v>
      </c>
      <c r="B402" s="30"/>
      <c r="C402" s="31"/>
      <c r="D402" s="86">
        <v>415500</v>
      </c>
      <c r="E402" s="86">
        <v>415500</v>
      </c>
      <c r="F402" s="86">
        <v>415500</v>
      </c>
    </row>
    <row r="403" spans="1:6" x14ac:dyDescent="0.25">
      <c r="A403" s="29" t="s">
        <v>339</v>
      </c>
      <c r="B403" s="30" t="s">
        <v>276</v>
      </c>
      <c r="C403" s="31" t="s">
        <v>340</v>
      </c>
      <c r="D403" s="86">
        <v>25000</v>
      </c>
      <c r="E403" s="86">
        <v>25000</v>
      </c>
      <c r="F403" s="86">
        <v>25000</v>
      </c>
    </row>
    <row r="404" spans="1:6" x14ac:dyDescent="0.25">
      <c r="A404" s="37" t="s">
        <v>341</v>
      </c>
      <c r="B404" s="40" t="s">
        <v>276</v>
      </c>
      <c r="C404" s="41" t="s">
        <v>342</v>
      </c>
      <c r="D404" s="81">
        <v>516250</v>
      </c>
      <c r="E404" s="81">
        <v>516250</v>
      </c>
      <c r="F404" s="81">
        <v>516250</v>
      </c>
    </row>
    <row r="405" spans="1:6" x14ac:dyDescent="0.25">
      <c r="A405" s="29"/>
      <c r="B405" s="42"/>
      <c r="C405" s="31" t="s">
        <v>24</v>
      </c>
      <c r="D405" s="86">
        <v>95209981</v>
      </c>
      <c r="E405" s="86">
        <v>118491779</v>
      </c>
      <c r="F405" s="86">
        <v>117661779</v>
      </c>
    </row>
    <row r="406" spans="1:6" x14ac:dyDescent="0.25">
      <c r="A406" s="36" t="s">
        <v>343</v>
      </c>
      <c r="B406" s="42"/>
      <c r="C406" s="31"/>
    </row>
    <row r="407" spans="1:6" x14ac:dyDescent="0.25">
      <c r="A407" s="29" t="s">
        <v>344</v>
      </c>
      <c r="B407" s="30" t="s">
        <v>345</v>
      </c>
      <c r="C407" s="31" t="s">
        <v>346</v>
      </c>
      <c r="D407" s="91">
        <v>7271757</v>
      </c>
      <c r="E407" s="91">
        <v>7271757</v>
      </c>
      <c r="F407" s="91">
        <v>7271757</v>
      </c>
    </row>
    <row r="408" spans="1:6" x14ac:dyDescent="0.25">
      <c r="A408" s="29" t="s">
        <v>347</v>
      </c>
      <c r="B408" s="30" t="s">
        <v>345</v>
      </c>
      <c r="C408" s="31" t="s">
        <v>348</v>
      </c>
      <c r="D408" s="93">
        <v>3968631</v>
      </c>
      <c r="E408" s="93">
        <v>3968631</v>
      </c>
      <c r="F408" s="93">
        <v>3968631</v>
      </c>
    </row>
    <row r="409" spans="1:6" ht="45" x14ac:dyDescent="0.25">
      <c r="A409" s="29" t="s">
        <v>349</v>
      </c>
      <c r="B409" s="30" t="s">
        <v>345</v>
      </c>
      <c r="C409" s="31" t="s">
        <v>350</v>
      </c>
      <c r="D409" s="93">
        <v>657858</v>
      </c>
      <c r="E409" s="93">
        <v>662300</v>
      </c>
      <c r="F409" s="93">
        <v>662300</v>
      </c>
    </row>
    <row r="410" spans="1:6" ht="30" x14ac:dyDescent="0.25">
      <c r="A410" s="37" t="s">
        <v>351</v>
      </c>
      <c r="B410" s="40" t="s">
        <v>345</v>
      </c>
      <c r="C410" s="41" t="s">
        <v>352</v>
      </c>
      <c r="D410" s="94">
        <v>20325353</v>
      </c>
      <c r="E410" s="94">
        <v>20520405</v>
      </c>
      <c r="F410" s="94">
        <v>20520405</v>
      </c>
    </row>
    <row r="411" spans="1:6" x14ac:dyDescent="0.25">
      <c r="A411" s="29"/>
      <c r="B411" s="42"/>
      <c r="C411" s="31" t="s">
        <v>24</v>
      </c>
      <c r="D411" s="93">
        <v>32223599</v>
      </c>
      <c r="E411" s="93">
        <v>32423093</v>
      </c>
      <c r="F411" s="93">
        <v>32423093</v>
      </c>
    </row>
    <row r="412" spans="1:6" x14ac:dyDescent="0.25">
      <c r="A412" s="36" t="s">
        <v>353</v>
      </c>
      <c r="B412" s="42"/>
      <c r="C412" s="31"/>
    </row>
    <row r="413" spans="1:6" x14ac:dyDescent="0.25">
      <c r="A413" s="29" t="s">
        <v>354</v>
      </c>
      <c r="B413" s="30" t="s">
        <v>355</v>
      </c>
      <c r="C413" s="31" t="s">
        <v>356</v>
      </c>
      <c r="D413" s="86">
        <v>170216073</v>
      </c>
      <c r="E413" s="86">
        <v>161741253</v>
      </c>
      <c r="F413" s="86">
        <v>161739678</v>
      </c>
    </row>
    <row r="414" spans="1:6" x14ac:dyDescent="0.25">
      <c r="A414" s="29" t="s">
        <v>357</v>
      </c>
      <c r="B414" s="30" t="s">
        <v>355</v>
      </c>
      <c r="C414" s="31" t="s">
        <v>358</v>
      </c>
      <c r="D414" s="80">
        <v>734729</v>
      </c>
      <c r="E414" s="80">
        <v>670151</v>
      </c>
      <c r="F414" s="80">
        <v>670151</v>
      </c>
    </row>
    <row r="415" spans="1:6" x14ac:dyDescent="0.25">
      <c r="A415" s="29" t="s">
        <v>359</v>
      </c>
      <c r="B415" s="30" t="s">
        <v>355</v>
      </c>
      <c r="C415" s="31" t="s">
        <v>360</v>
      </c>
      <c r="D415" s="86">
        <v>897576715</v>
      </c>
      <c r="E415" s="86">
        <v>869145617</v>
      </c>
      <c r="F415" s="86">
        <v>869082617</v>
      </c>
    </row>
    <row r="416" spans="1:6" x14ac:dyDescent="0.25">
      <c r="A416" s="29" t="s">
        <v>361</v>
      </c>
      <c r="B416" s="30" t="s">
        <v>355</v>
      </c>
      <c r="C416" s="31" t="s">
        <v>362</v>
      </c>
      <c r="D416" s="86">
        <v>301789240</v>
      </c>
      <c r="E416" s="86">
        <v>291835429</v>
      </c>
      <c r="F416" s="86">
        <v>291835429</v>
      </c>
    </row>
    <row r="417" spans="1:6" x14ac:dyDescent="0.25">
      <c r="A417" s="29" t="s">
        <v>363</v>
      </c>
      <c r="B417" s="30" t="s">
        <v>355</v>
      </c>
      <c r="C417" s="31" t="s">
        <v>364</v>
      </c>
      <c r="D417" s="86">
        <v>106219537</v>
      </c>
      <c r="E417" s="86">
        <v>101675071</v>
      </c>
      <c r="F417" s="86">
        <v>101669823</v>
      </c>
    </row>
    <row r="418" spans="1:6" x14ac:dyDescent="0.25">
      <c r="A418" s="29" t="s">
        <v>365</v>
      </c>
      <c r="B418" s="30" t="s">
        <v>355</v>
      </c>
      <c r="C418" s="31" t="s">
        <v>366</v>
      </c>
      <c r="D418" s="80">
        <v>78177730</v>
      </c>
      <c r="E418" s="80">
        <v>69193341</v>
      </c>
      <c r="F418" s="80">
        <v>69037827</v>
      </c>
    </row>
    <row r="419" spans="1:6" ht="30" x14ac:dyDescent="0.25">
      <c r="A419" s="29" t="s">
        <v>367</v>
      </c>
      <c r="B419" s="30" t="s">
        <v>355</v>
      </c>
      <c r="C419" s="31" t="s">
        <v>368</v>
      </c>
      <c r="D419" s="86">
        <v>62148699</v>
      </c>
      <c r="E419" s="86">
        <v>52647522</v>
      </c>
      <c r="F419" s="86">
        <v>51974496</v>
      </c>
    </row>
    <row r="420" spans="1:6" x14ac:dyDescent="0.25">
      <c r="A420" s="29" t="s">
        <v>369</v>
      </c>
      <c r="B420" s="30" t="s">
        <v>355</v>
      </c>
      <c r="C420" s="31" t="s">
        <v>370</v>
      </c>
      <c r="D420" s="86">
        <v>51956792</v>
      </c>
      <c r="E420" s="86">
        <v>59608039</v>
      </c>
      <c r="F420" s="86">
        <v>59608039</v>
      </c>
    </row>
    <row r="421" spans="1:6" ht="30" x14ac:dyDescent="0.25">
      <c r="A421" s="29" t="s">
        <v>371</v>
      </c>
      <c r="B421" s="30" t="s">
        <v>355</v>
      </c>
      <c r="C421" s="31" t="s">
        <v>372</v>
      </c>
      <c r="D421" s="86">
        <v>26408349</v>
      </c>
      <c r="E421" s="86">
        <v>27789809</v>
      </c>
      <c r="F421" s="86">
        <v>26443757</v>
      </c>
    </row>
    <row r="422" spans="1:6" x14ac:dyDescent="0.25">
      <c r="A422" s="29" t="s">
        <v>373</v>
      </c>
      <c r="B422" s="30" t="s">
        <v>355</v>
      </c>
      <c r="C422" s="31" t="s">
        <v>374</v>
      </c>
      <c r="D422" s="86">
        <v>5443468</v>
      </c>
      <c r="E422" s="86">
        <v>6824928</v>
      </c>
      <c r="F422" s="86">
        <v>5478876</v>
      </c>
    </row>
    <row r="423" spans="1:6" x14ac:dyDescent="0.25">
      <c r="A423" s="38" t="s">
        <v>375</v>
      </c>
      <c r="B423" s="46"/>
      <c r="C423" s="47"/>
      <c r="D423" s="97">
        <v>1700671332</v>
      </c>
      <c r="E423" s="97">
        <v>1641131160</v>
      </c>
      <c r="F423" s="97">
        <v>1637540693</v>
      </c>
    </row>
    <row r="424" spans="1:6" x14ac:dyDescent="0.25">
      <c r="A424" s="48" t="s">
        <v>376</v>
      </c>
      <c r="B424" s="46" t="s">
        <v>355</v>
      </c>
      <c r="C424" s="49"/>
      <c r="D424" s="97">
        <v>-476083702</v>
      </c>
      <c r="E424" s="97">
        <v>-482991001</v>
      </c>
      <c r="F424" s="97">
        <v>-476260743</v>
      </c>
    </row>
    <row r="425" spans="1:6" x14ac:dyDescent="0.25">
      <c r="A425" s="48" t="s">
        <v>377</v>
      </c>
      <c r="B425" s="46"/>
      <c r="C425" s="49"/>
      <c r="D425" s="97">
        <v>-2716826</v>
      </c>
      <c r="E425" s="97">
        <v>-2744479</v>
      </c>
      <c r="F425" s="97">
        <v>-3254844</v>
      </c>
    </row>
    <row r="426" spans="1:6" x14ac:dyDescent="0.25">
      <c r="A426" s="38" t="s">
        <v>378</v>
      </c>
      <c r="B426" s="46" t="s">
        <v>355</v>
      </c>
      <c r="C426" s="47"/>
      <c r="D426" s="97">
        <v>1221870804</v>
      </c>
      <c r="E426" s="97">
        <v>1155395680</v>
      </c>
      <c r="F426" s="97">
        <v>1158025106</v>
      </c>
    </row>
    <row r="427" spans="1:6" ht="30" x14ac:dyDescent="0.25">
      <c r="A427" s="29" t="s">
        <v>379</v>
      </c>
      <c r="B427" s="30" t="s">
        <v>355</v>
      </c>
      <c r="C427" s="31" t="s">
        <v>380</v>
      </c>
      <c r="D427" s="86">
        <v>222461499</v>
      </c>
      <c r="E427" s="86">
        <v>206938256</v>
      </c>
      <c r="F427" s="86">
        <v>206938256</v>
      </c>
    </row>
    <row r="428" spans="1:6" x14ac:dyDescent="0.25">
      <c r="A428" s="29" t="s">
        <v>381</v>
      </c>
      <c r="B428" s="30" t="s">
        <v>355</v>
      </c>
      <c r="C428" s="31" t="s">
        <v>382</v>
      </c>
      <c r="D428" s="86">
        <v>66511000</v>
      </c>
      <c r="E428" s="86">
        <v>60784000</v>
      </c>
      <c r="F428" s="86">
        <v>60784000</v>
      </c>
    </row>
    <row r="429" spans="1:6" x14ac:dyDescent="0.25">
      <c r="A429" s="29" t="s">
        <v>383</v>
      </c>
      <c r="B429" s="30" t="s">
        <v>355</v>
      </c>
      <c r="C429" s="31" t="s">
        <v>384</v>
      </c>
      <c r="D429" s="87">
        <v>24000000</v>
      </c>
      <c r="E429" s="87">
        <v>24000000</v>
      </c>
      <c r="F429" s="87">
        <v>24000000</v>
      </c>
    </row>
    <row r="430" spans="1:6" ht="30" x14ac:dyDescent="0.25">
      <c r="A430" s="37" t="s">
        <v>385</v>
      </c>
      <c r="B430" s="40" t="s">
        <v>355</v>
      </c>
      <c r="C430" s="41" t="s">
        <v>386</v>
      </c>
      <c r="D430" s="90">
        <v>304728000</v>
      </c>
      <c r="E430" s="90">
        <v>302844000</v>
      </c>
      <c r="F430" s="90">
        <v>302844000</v>
      </c>
    </row>
    <row r="431" spans="1:6" x14ac:dyDescent="0.25">
      <c r="A431" s="29"/>
      <c r="B431" s="42"/>
      <c r="C431" s="31" t="s">
        <v>24</v>
      </c>
      <c r="D431" s="86">
        <v>1839571303</v>
      </c>
      <c r="E431" s="86">
        <v>1749961936</v>
      </c>
      <c r="F431" s="86">
        <v>1752591362</v>
      </c>
    </row>
    <row r="432" spans="1:6" ht="30" x14ac:dyDescent="0.25">
      <c r="A432" s="36" t="s">
        <v>387</v>
      </c>
      <c r="B432" s="42"/>
      <c r="C432" s="31"/>
    </row>
    <row r="433" spans="1:6" ht="30" x14ac:dyDescent="0.25">
      <c r="A433" s="29" t="s">
        <v>41</v>
      </c>
      <c r="B433" s="30" t="s">
        <v>388</v>
      </c>
      <c r="C433" s="31" t="s">
        <v>43</v>
      </c>
      <c r="D433" s="86">
        <v>1339713</v>
      </c>
      <c r="E433" s="86">
        <v>1339713</v>
      </c>
      <c r="F433" s="86">
        <v>1339713</v>
      </c>
    </row>
    <row r="434" spans="1:6" x14ac:dyDescent="0.25">
      <c r="A434" s="29" t="s">
        <v>81</v>
      </c>
      <c r="B434" s="30" t="s">
        <v>388</v>
      </c>
      <c r="C434" s="31" t="s">
        <v>82</v>
      </c>
      <c r="D434" s="80">
        <v>268800</v>
      </c>
      <c r="E434" s="80">
        <v>268800</v>
      </c>
      <c r="F434" s="80">
        <v>268800</v>
      </c>
    </row>
    <row r="435" spans="1:6" x14ac:dyDescent="0.25">
      <c r="A435" s="29" t="s">
        <v>61</v>
      </c>
      <c r="B435" s="30" t="s">
        <v>388</v>
      </c>
      <c r="C435" s="31" t="s">
        <v>48</v>
      </c>
      <c r="D435" s="80">
        <v>883106</v>
      </c>
      <c r="E435" s="80">
        <v>883106</v>
      </c>
      <c r="F435" s="80">
        <v>883106</v>
      </c>
    </row>
    <row r="436" spans="1:6" ht="30" x14ac:dyDescent="0.25">
      <c r="A436" s="29" t="s">
        <v>389</v>
      </c>
      <c r="B436" s="30" t="s">
        <v>388</v>
      </c>
      <c r="C436" s="31" t="s">
        <v>390</v>
      </c>
      <c r="D436" s="86">
        <v>79873</v>
      </c>
      <c r="E436" s="86">
        <v>81252</v>
      </c>
      <c r="F436" s="86">
        <v>81252</v>
      </c>
    </row>
    <row r="437" spans="1:6" x14ac:dyDescent="0.25">
      <c r="A437" s="29" t="s">
        <v>391</v>
      </c>
      <c r="B437" s="30" t="s">
        <v>388</v>
      </c>
      <c r="C437" s="31" t="s">
        <v>392</v>
      </c>
      <c r="D437" s="80">
        <v>132123</v>
      </c>
      <c r="E437" s="80">
        <v>132123</v>
      </c>
      <c r="F437" s="80">
        <v>132123</v>
      </c>
    </row>
    <row r="438" spans="1:6" x14ac:dyDescent="0.25">
      <c r="A438" s="29" t="s">
        <v>393</v>
      </c>
      <c r="B438" s="30" t="s">
        <v>388</v>
      </c>
      <c r="C438" s="31" t="s">
        <v>394</v>
      </c>
      <c r="D438" s="86">
        <v>24229691</v>
      </c>
      <c r="E438" s="86">
        <v>24443275</v>
      </c>
      <c r="F438" s="86">
        <v>24443275</v>
      </c>
    </row>
    <row r="439" spans="1:6" x14ac:dyDescent="0.25">
      <c r="A439" s="29" t="s">
        <v>395</v>
      </c>
      <c r="B439" s="30" t="s">
        <v>388</v>
      </c>
      <c r="C439" s="31" t="s">
        <v>396</v>
      </c>
      <c r="D439" s="86">
        <v>5271228</v>
      </c>
      <c r="E439" s="86">
        <v>5365530</v>
      </c>
      <c r="F439" s="86">
        <v>5365530</v>
      </c>
    </row>
    <row r="440" spans="1:6" x14ac:dyDescent="0.25">
      <c r="A440" s="29" t="s">
        <v>397</v>
      </c>
      <c r="B440" s="30" t="s">
        <v>388</v>
      </c>
      <c r="C440" s="31" t="s">
        <v>398</v>
      </c>
      <c r="D440" s="86">
        <v>3100000</v>
      </c>
      <c r="E440" s="86">
        <v>3100000</v>
      </c>
      <c r="F440" s="86">
        <v>0</v>
      </c>
    </row>
    <row r="441" spans="1:6" x14ac:dyDescent="0.25">
      <c r="A441" s="29" t="s">
        <v>399</v>
      </c>
      <c r="B441" s="30" t="s">
        <v>388</v>
      </c>
      <c r="C441" s="31" t="s">
        <v>400</v>
      </c>
      <c r="D441" s="80">
        <v>884313</v>
      </c>
      <c r="E441" s="80">
        <v>884313</v>
      </c>
      <c r="F441" s="80">
        <v>884313</v>
      </c>
    </row>
    <row r="442" spans="1:6" x14ac:dyDescent="0.25">
      <c r="A442" s="29" t="s">
        <v>401</v>
      </c>
      <c r="B442" s="30" t="s">
        <v>388</v>
      </c>
      <c r="C442" s="31" t="s">
        <v>402</v>
      </c>
      <c r="D442" s="86">
        <v>803397</v>
      </c>
      <c r="E442" s="86">
        <v>803397</v>
      </c>
      <c r="F442" s="86">
        <v>803397</v>
      </c>
    </row>
    <row r="443" spans="1:6" x14ac:dyDescent="0.25">
      <c r="A443" s="29" t="s">
        <v>403</v>
      </c>
      <c r="B443" s="30" t="s">
        <v>388</v>
      </c>
      <c r="C443" s="31" t="s">
        <v>404</v>
      </c>
      <c r="D443" s="80">
        <v>11496</v>
      </c>
      <c r="E443" s="80">
        <v>11496</v>
      </c>
      <c r="F443" s="80">
        <v>11496</v>
      </c>
    </row>
    <row r="444" spans="1:6" ht="30" x14ac:dyDescent="0.25">
      <c r="A444" s="37" t="s">
        <v>405</v>
      </c>
      <c r="B444" s="40" t="s">
        <v>388</v>
      </c>
      <c r="C444" s="41" t="s">
        <v>406</v>
      </c>
      <c r="D444" s="81">
        <v>265294</v>
      </c>
      <c r="E444" s="81">
        <v>265294</v>
      </c>
      <c r="F444" s="81">
        <v>265294</v>
      </c>
    </row>
    <row r="445" spans="1:6" x14ac:dyDescent="0.25">
      <c r="A445" s="29"/>
      <c r="B445" s="42"/>
      <c r="C445" s="31" t="s">
        <v>24</v>
      </c>
      <c r="D445" s="86">
        <v>37269034</v>
      </c>
      <c r="E445" s="86">
        <v>37578299</v>
      </c>
      <c r="F445" s="86">
        <v>34478299</v>
      </c>
    </row>
    <row r="446" spans="1:6" ht="30" x14ac:dyDescent="0.25">
      <c r="A446" s="14" t="s">
        <v>407</v>
      </c>
      <c r="B446" s="13"/>
      <c r="C446" s="6"/>
    </row>
    <row r="447" spans="1:6" ht="30" x14ac:dyDescent="0.25">
      <c r="A447" s="8" t="s">
        <v>41</v>
      </c>
      <c r="B447" s="16" t="s">
        <v>408</v>
      </c>
      <c r="C447" s="6" t="s">
        <v>43</v>
      </c>
      <c r="D447" s="86">
        <v>11379675</v>
      </c>
      <c r="E447" s="86">
        <v>11379675</v>
      </c>
      <c r="F447" s="86">
        <v>11379675</v>
      </c>
    </row>
    <row r="448" spans="1:6" x14ac:dyDescent="0.25">
      <c r="A448" s="8" t="s">
        <v>81</v>
      </c>
      <c r="B448" s="16" t="s">
        <v>408</v>
      </c>
      <c r="C448" s="6" t="s">
        <v>82</v>
      </c>
      <c r="D448" s="80">
        <v>110000</v>
      </c>
      <c r="E448" s="80">
        <v>110000</v>
      </c>
      <c r="F448" s="80">
        <v>110000</v>
      </c>
    </row>
    <row r="449" spans="1:6" x14ac:dyDescent="0.25">
      <c r="A449" s="8" t="s">
        <v>61</v>
      </c>
      <c r="B449" s="16" t="s">
        <v>408</v>
      </c>
      <c r="C449" s="6" t="s">
        <v>48</v>
      </c>
      <c r="D449" s="86">
        <v>2250696</v>
      </c>
      <c r="E449" s="86">
        <v>2250696</v>
      </c>
      <c r="F449" s="86">
        <v>2250696</v>
      </c>
    </row>
    <row r="450" spans="1:6" x14ac:dyDescent="0.25">
      <c r="A450" s="8" t="s">
        <v>12</v>
      </c>
      <c r="B450" s="16" t="s">
        <v>408</v>
      </c>
      <c r="C450" s="6" t="s">
        <v>13</v>
      </c>
      <c r="D450" s="80">
        <v>164675</v>
      </c>
      <c r="E450" s="80">
        <v>164675</v>
      </c>
      <c r="F450" s="80">
        <v>164675</v>
      </c>
    </row>
    <row r="451" spans="1:6" x14ac:dyDescent="0.25">
      <c r="A451" s="8" t="s">
        <v>49</v>
      </c>
      <c r="B451" s="16" t="s">
        <v>408</v>
      </c>
      <c r="C451" s="6" t="s">
        <v>50</v>
      </c>
      <c r="D451" s="80">
        <v>77000</v>
      </c>
      <c r="E451" s="80">
        <v>77000</v>
      </c>
      <c r="F451" s="80">
        <v>77000</v>
      </c>
    </row>
    <row r="452" spans="1:6" x14ac:dyDescent="0.25">
      <c r="A452" s="8" t="s">
        <v>53</v>
      </c>
      <c r="B452" s="16" t="s">
        <v>408</v>
      </c>
      <c r="C452" s="6" t="s">
        <v>54</v>
      </c>
      <c r="D452" s="80">
        <v>45000</v>
      </c>
      <c r="E452" s="80">
        <v>45000</v>
      </c>
      <c r="F452" s="80">
        <v>45000</v>
      </c>
    </row>
    <row r="453" spans="1:6" x14ac:dyDescent="0.25">
      <c r="A453" s="8" t="s">
        <v>409</v>
      </c>
      <c r="B453" s="16" t="s">
        <v>408</v>
      </c>
      <c r="C453" s="6" t="s">
        <v>410</v>
      </c>
      <c r="D453" s="80">
        <v>520000</v>
      </c>
      <c r="E453" s="80">
        <v>520000</v>
      </c>
      <c r="F453" s="80">
        <v>520000</v>
      </c>
    </row>
    <row r="454" spans="1:6" x14ac:dyDescent="0.25">
      <c r="A454" s="10" t="s">
        <v>22</v>
      </c>
      <c r="B454" s="17" t="s">
        <v>408</v>
      </c>
      <c r="C454" s="12" t="s">
        <v>23</v>
      </c>
      <c r="D454" s="81">
        <v>130842</v>
      </c>
      <c r="E454" s="81">
        <v>130842</v>
      </c>
      <c r="F454" s="81">
        <v>130842</v>
      </c>
    </row>
    <row r="455" spans="1:6" x14ac:dyDescent="0.25">
      <c r="A455" s="25"/>
      <c r="B455" s="26"/>
      <c r="C455" s="27" t="s">
        <v>24</v>
      </c>
      <c r="D455" s="87">
        <v>14677888</v>
      </c>
      <c r="E455" s="87">
        <v>14677888</v>
      </c>
      <c r="F455" s="87">
        <v>14677888</v>
      </c>
    </row>
    <row r="456" spans="1:6" ht="30.75" thickBot="1" x14ac:dyDescent="0.3">
      <c r="A456" s="21" t="s">
        <v>411</v>
      </c>
      <c r="B456" s="22"/>
      <c r="C456" s="23"/>
      <c r="D456" s="88">
        <f>SUM(D455,D445,D431,D411,D405,D360)</f>
        <v>2021418712</v>
      </c>
      <c r="E456" s="88">
        <f>SUM(E455,E445,E431,E411,E405,E360)</f>
        <v>1955599902</v>
      </c>
      <c r="F456" s="88">
        <f>SUM(F455,F445,F431,F411,F405,F360)</f>
        <v>1954299328</v>
      </c>
    </row>
    <row r="457" spans="1:6" ht="30" x14ac:dyDescent="0.25">
      <c r="A457" s="24" t="s">
        <v>1126</v>
      </c>
      <c r="B457" s="16"/>
      <c r="C457" s="6"/>
    </row>
    <row r="458" spans="1:6" x14ac:dyDescent="0.25">
      <c r="A458" s="14" t="s">
        <v>153</v>
      </c>
      <c r="B458" s="16"/>
      <c r="C458" s="6"/>
    </row>
    <row r="459" spans="1:6" ht="30" x14ac:dyDescent="0.25">
      <c r="A459" s="8" t="s">
        <v>41</v>
      </c>
      <c r="B459" s="16" t="s">
        <v>413</v>
      </c>
      <c r="C459" s="6" t="s">
        <v>43</v>
      </c>
      <c r="D459" s="86"/>
      <c r="E459" s="86"/>
      <c r="F459" s="86"/>
    </row>
    <row r="460" spans="1:6" x14ac:dyDescent="0.25">
      <c r="A460" s="29" t="s">
        <v>81</v>
      </c>
      <c r="B460" s="30" t="s">
        <v>413</v>
      </c>
      <c r="C460" s="39" t="s">
        <v>82</v>
      </c>
    </row>
    <row r="461" spans="1:6" ht="30" x14ac:dyDescent="0.25">
      <c r="A461" s="29" t="s">
        <v>414</v>
      </c>
      <c r="B461" s="30" t="s">
        <v>413</v>
      </c>
      <c r="C461" s="31" t="s">
        <v>280</v>
      </c>
      <c r="D461" s="86"/>
      <c r="E461" s="86"/>
      <c r="F461" s="86"/>
    </row>
    <row r="462" spans="1:6" x14ac:dyDescent="0.25">
      <c r="A462" s="29" t="s">
        <v>61</v>
      </c>
      <c r="B462" s="30" t="s">
        <v>413</v>
      </c>
      <c r="C462" s="39" t="s">
        <v>48</v>
      </c>
      <c r="D462" s="86"/>
      <c r="E462" s="86"/>
      <c r="F462" s="86"/>
    </row>
    <row r="463" spans="1:6" x14ac:dyDescent="0.25">
      <c r="A463" s="29" t="s">
        <v>415</v>
      </c>
      <c r="B463" s="30" t="s">
        <v>413</v>
      </c>
      <c r="C463" s="31" t="s">
        <v>416</v>
      </c>
    </row>
    <row r="464" spans="1:6" ht="30" x14ac:dyDescent="0.25">
      <c r="A464" s="29" t="s">
        <v>417</v>
      </c>
      <c r="B464" s="30" t="s">
        <v>413</v>
      </c>
      <c r="C464" s="39" t="s">
        <v>305</v>
      </c>
    </row>
    <row r="465" spans="1:6" x14ac:dyDescent="0.25">
      <c r="A465" s="29" t="s">
        <v>418</v>
      </c>
      <c r="B465" s="30" t="s">
        <v>413</v>
      </c>
      <c r="C465" s="39" t="s">
        <v>307</v>
      </c>
    </row>
    <row r="466" spans="1:6" x14ac:dyDescent="0.25">
      <c r="A466" s="29" t="s">
        <v>419</v>
      </c>
      <c r="B466" s="30" t="s">
        <v>413</v>
      </c>
      <c r="C466" s="39" t="s">
        <v>420</v>
      </c>
    </row>
    <row r="467" spans="1:6" x14ac:dyDescent="0.25">
      <c r="A467" s="29" t="s">
        <v>421</v>
      </c>
      <c r="B467" s="30"/>
      <c r="C467" s="39" t="s">
        <v>422</v>
      </c>
      <c r="D467" s="86"/>
      <c r="E467" s="86"/>
      <c r="F467" s="86"/>
    </row>
    <row r="468" spans="1:6" x14ac:dyDescent="0.25">
      <c r="A468" s="29" t="s">
        <v>423</v>
      </c>
      <c r="B468" s="30" t="s">
        <v>413</v>
      </c>
      <c r="C468" s="39" t="s">
        <v>424</v>
      </c>
    </row>
    <row r="469" spans="1:6" x14ac:dyDescent="0.25">
      <c r="A469" s="45" t="s">
        <v>22</v>
      </c>
      <c r="B469" s="30" t="s">
        <v>413</v>
      </c>
      <c r="C469" s="31" t="s">
        <v>23</v>
      </c>
    </row>
    <row r="470" spans="1:6" x14ac:dyDescent="0.25">
      <c r="A470" s="37" t="s">
        <v>339</v>
      </c>
      <c r="B470" s="40" t="s">
        <v>413</v>
      </c>
      <c r="C470" s="50" t="s">
        <v>340</v>
      </c>
      <c r="D470" s="81"/>
      <c r="E470" s="81"/>
      <c r="F470" s="81"/>
    </row>
    <row r="471" spans="1:6" x14ac:dyDescent="0.25">
      <c r="A471" s="29"/>
      <c r="B471" s="42"/>
      <c r="C471" s="31" t="s">
        <v>24</v>
      </c>
      <c r="D471" s="86"/>
      <c r="E471" s="86"/>
      <c r="F471" s="86"/>
    </row>
    <row r="472" spans="1:6" x14ac:dyDescent="0.25">
      <c r="A472" s="36" t="s">
        <v>425</v>
      </c>
      <c r="B472" s="42"/>
      <c r="C472" s="31"/>
    </row>
    <row r="473" spans="1:6" ht="30" x14ac:dyDescent="0.25">
      <c r="A473" s="29" t="s">
        <v>41</v>
      </c>
      <c r="B473" s="30" t="s">
        <v>426</v>
      </c>
      <c r="C473" s="31" t="s">
        <v>43</v>
      </c>
      <c r="D473" s="86">
        <v>3463493</v>
      </c>
      <c r="E473" s="86">
        <v>3463493</v>
      </c>
      <c r="F473" s="86">
        <v>3463493</v>
      </c>
    </row>
    <row r="474" spans="1:6" x14ac:dyDescent="0.25">
      <c r="A474" s="29" t="s">
        <v>61</v>
      </c>
      <c r="B474" s="30" t="s">
        <v>426</v>
      </c>
      <c r="C474" s="39" t="s">
        <v>48</v>
      </c>
      <c r="D474" s="86">
        <v>610843</v>
      </c>
      <c r="E474" s="86">
        <v>610843</v>
      </c>
      <c r="F474" s="86">
        <v>610843</v>
      </c>
    </row>
    <row r="475" spans="1:6" x14ac:dyDescent="0.25">
      <c r="A475" s="29" t="s">
        <v>12</v>
      </c>
      <c r="B475" s="30" t="s">
        <v>426</v>
      </c>
      <c r="C475" s="39" t="s">
        <v>13</v>
      </c>
      <c r="D475" s="86">
        <v>1000</v>
      </c>
      <c r="E475" s="86">
        <v>1000</v>
      </c>
      <c r="F475" s="86">
        <v>1000</v>
      </c>
    </row>
    <row r="476" spans="1:6" x14ac:dyDescent="0.25">
      <c r="A476" s="29" t="s">
        <v>49</v>
      </c>
      <c r="B476" s="30" t="s">
        <v>426</v>
      </c>
      <c r="C476" s="39" t="s">
        <v>50</v>
      </c>
      <c r="D476" s="86">
        <v>1</v>
      </c>
      <c r="E476" s="86">
        <v>1</v>
      </c>
      <c r="F476" s="86">
        <v>1</v>
      </c>
    </row>
    <row r="477" spans="1:6" x14ac:dyDescent="0.25">
      <c r="A477" s="29" t="s">
        <v>81</v>
      </c>
      <c r="B477" s="30" t="s">
        <v>426</v>
      </c>
      <c r="C477" s="39" t="s">
        <v>82</v>
      </c>
      <c r="D477" s="80">
        <v>28483</v>
      </c>
      <c r="E477" s="80">
        <v>28483</v>
      </c>
      <c r="F477" s="80">
        <v>28483</v>
      </c>
    </row>
    <row r="478" spans="1:6" x14ac:dyDescent="0.25">
      <c r="A478" s="29" t="s">
        <v>415</v>
      </c>
      <c r="B478" s="30"/>
      <c r="C478" s="39"/>
      <c r="D478" s="80">
        <v>250000</v>
      </c>
      <c r="E478" s="80">
        <v>250000</v>
      </c>
      <c r="F478" s="80">
        <v>250000</v>
      </c>
    </row>
    <row r="479" spans="1:6" x14ac:dyDescent="0.25">
      <c r="A479" s="29" t="s">
        <v>53</v>
      </c>
      <c r="B479" s="30" t="s">
        <v>426</v>
      </c>
      <c r="C479" s="39" t="s">
        <v>54</v>
      </c>
      <c r="D479" s="80">
        <v>1</v>
      </c>
      <c r="E479" s="80">
        <v>1</v>
      </c>
      <c r="F479" s="80">
        <v>1</v>
      </c>
    </row>
    <row r="480" spans="1:6" x14ac:dyDescent="0.25">
      <c r="A480" s="29" t="s">
        <v>55</v>
      </c>
      <c r="B480" s="30" t="s">
        <v>426</v>
      </c>
      <c r="C480" s="39" t="s">
        <v>56</v>
      </c>
      <c r="D480" s="80">
        <v>1</v>
      </c>
      <c r="E480" s="80">
        <v>1</v>
      </c>
      <c r="F480" s="80">
        <v>1</v>
      </c>
    </row>
    <row r="481" spans="1:6" x14ac:dyDescent="0.25">
      <c r="A481" s="29" t="s">
        <v>419</v>
      </c>
      <c r="B481" s="30"/>
      <c r="C481" s="39"/>
      <c r="D481" s="80">
        <v>573500</v>
      </c>
      <c r="E481" s="80">
        <v>573500</v>
      </c>
      <c r="F481" s="80">
        <v>573500</v>
      </c>
    </row>
    <row r="482" spans="1:6" x14ac:dyDescent="0.25">
      <c r="A482" s="29" t="s">
        <v>176</v>
      </c>
      <c r="B482" s="30" t="s">
        <v>426</v>
      </c>
      <c r="C482" s="39" t="s">
        <v>177</v>
      </c>
      <c r="D482" s="80">
        <v>1</v>
      </c>
      <c r="E482" s="80">
        <v>1</v>
      </c>
      <c r="F482" s="80">
        <v>1</v>
      </c>
    </row>
    <row r="483" spans="1:6" ht="30" x14ac:dyDescent="0.25">
      <c r="A483" s="29" t="s">
        <v>427</v>
      </c>
      <c r="B483" s="30" t="s">
        <v>426</v>
      </c>
      <c r="C483" s="39" t="s">
        <v>428</v>
      </c>
      <c r="D483" s="80">
        <v>231573</v>
      </c>
      <c r="E483" s="80">
        <v>231573</v>
      </c>
      <c r="F483" s="80">
        <v>231573</v>
      </c>
    </row>
    <row r="484" spans="1:6" x14ac:dyDescent="0.25">
      <c r="A484" s="29" t="s">
        <v>409</v>
      </c>
      <c r="B484" s="30" t="s">
        <v>426</v>
      </c>
      <c r="C484" s="39" t="s">
        <v>410</v>
      </c>
      <c r="D484" s="80">
        <v>19600</v>
      </c>
      <c r="E484" s="80">
        <v>19600</v>
      </c>
      <c r="F484" s="80">
        <v>19600</v>
      </c>
    </row>
    <row r="485" spans="1:6" ht="30" x14ac:dyDescent="0.25">
      <c r="A485" s="29" t="s">
        <v>429</v>
      </c>
      <c r="B485" s="30" t="s">
        <v>426</v>
      </c>
      <c r="C485" s="39" t="s">
        <v>430</v>
      </c>
      <c r="D485" s="80">
        <v>57548</v>
      </c>
      <c r="E485" s="80">
        <v>57548</v>
      </c>
      <c r="F485" s="80">
        <v>57548</v>
      </c>
    </row>
    <row r="486" spans="1:6" x14ac:dyDescent="0.25">
      <c r="A486" s="37" t="s">
        <v>22</v>
      </c>
      <c r="B486" s="40" t="s">
        <v>426</v>
      </c>
      <c r="C486" s="41" t="s">
        <v>23</v>
      </c>
      <c r="D486" s="81">
        <v>39337</v>
      </c>
      <c r="E486" s="81">
        <v>39337</v>
      </c>
      <c r="F486" s="81">
        <v>39337</v>
      </c>
    </row>
    <row r="487" spans="1:6" x14ac:dyDescent="0.25">
      <c r="A487" s="29"/>
      <c r="B487" s="42"/>
      <c r="C487" s="31" t="s">
        <v>24</v>
      </c>
      <c r="D487" s="86">
        <v>5275381</v>
      </c>
      <c r="E487" s="86">
        <v>5275381</v>
      </c>
      <c r="F487" s="86">
        <v>5275381</v>
      </c>
    </row>
    <row r="488" spans="1:6" x14ac:dyDescent="0.25">
      <c r="A488" s="36" t="s">
        <v>431</v>
      </c>
      <c r="B488" s="42"/>
      <c r="C488" s="31"/>
    </row>
    <row r="489" spans="1:6" ht="30" x14ac:dyDescent="0.25">
      <c r="A489" s="29" t="s">
        <v>41</v>
      </c>
      <c r="B489" s="30" t="s">
        <v>432</v>
      </c>
      <c r="C489" s="31" t="s">
        <v>43</v>
      </c>
      <c r="D489" s="86">
        <v>1314744</v>
      </c>
      <c r="E489" s="86">
        <v>1202744</v>
      </c>
      <c r="F489" s="86">
        <v>1070613</v>
      </c>
    </row>
    <row r="490" spans="1:6" ht="30" x14ac:dyDescent="0.25">
      <c r="A490" s="29" t="s">
        <v>1116</v>
      </c>
      <c r="B490" s="30"/>
      <c r="C490" s="31"/>
      <c r="D490" s="86"/>
      <c r="E490" s="86">
        <v>112000</v>
      </c>
      <c r="F490" s="86">
        <v>112000</v>
      </c>
    </row>
    <row r="491" spans="1:6" x14ac:dyDescent="0.25">
      <c r="A491" s="29" t="s">
        <v>61</v>
      </c>
      <c r="B491" s="30" t="s">
        <v>432</v>
      </c>
      <c r="C491" s="31" t="s">
        <v>48</v>
      </c>
      <c r="D491" s="80">
        <v>139624</v>
      </c>
      <c r="E491" s="80">
        <v>139624</v>
      </c>
      <c r="F491" s="80">
        <v>139624</v>
      </c>
    </row>
    <row r="492" spans="1:6" x14ac:dyDescent="0.25">
      <c r="A492" s="29" t="s">
        <v>12</v>
      </c>
      <c r="B492" s="30" t="s">
        <v>432</v>
      </c>
      <c r="C492" s="31" t="s">
        <v>13</v>
      </c>
      <c r="D492" s="80">
        <v>6500</v>
      </c>
      <c r="E492" s="80">
        <v>6500</v>
      </c>
      <c r="F492" s="80">
        <v>6500</v>
      </c>
    </row>
    <row r="493" spans="1:6" x14ac:dyDescent="0.25">
      <c r="A493" s="29" t="s">
        <v>433</v>
      </c>
      <c r="B493" s="30" t="s">
        <v>432</v>
      </c>
      <c r="C493" s="39" t="s">
        <v>434</v>
      </c>
      <c r="D493" s="80">
        <v>161717</v>
      </c>
      <c r="E493" s="80">
        <v>161717</v>
      </c>
      <c r="F493" s="80">
        <v>161717</v>
      </c>
    </row>
    <row r="494" spans="1:6" x14ac:dyDescent="0.25">
      <c r="A494" s="37" t="s">
        <v>22</v>
      </c>
      <c r="B494" s="40" t="s">
        <v>432</v>
      </c>
      <c r="C494" s="41" t="s">
        <v>23</v>
      </c>
      <c r="D494" s="81">
        <v>18205</v>
      </c>
      <c r="E494" s="81">
        <v>18205</v>
      </c>
      <c r="F494" s="81">
        <v>18205</v>
      </c>
    </row>
    <row r="495" spans="1:6" x14ac:dyDescent="0.25">
      <c r="A495" s="29"/>
      <c r="B495" s="42"/>
      <c r="C495" s="31" t="s">
        <v>24</v>
      </c>
      <c r="D495" s="86">
        <v>1640790</v>
      </c>
      <c r="E495" s="86">
        <v>1640790</v>
      </c>
      <c r="F495" s="86">
        <v>1508659</v>
      </c>
    </row>
    <row r="496" spans="1:6" ht="30" x14ac:dyDescent="0.25">
      <c r="A496" s="36" t="s">
        <v>435</v>
      </c>
      <c r="B496" s="42"/>
      <c r="C496" s="31"/>
    </row>
    <row r="497" spans="1:6" ht="30" x14ac:dyDescent="0.25">
      <c r="A497" s="29" t="s">
        <v>41</v>
      </c>
      <c r="B497" s="30" t="s">
        <v>436</v>
      </c>
      <c r="C497" s="31" t="s">
        <v>43</v>
      </c>
      <c r="D497" s="86">
        <v>3312092</v>
      </c>
      <c r="E497" s="86">
        <v>3312092</v>
      </c>
      <c r="F497" s="86">
        <v>3144106</v>
      </c>
    </row>
    <row r="498" spans="1:6" s="214" customFormat="1" ht="30" x14ac:dyDescent="0.25">
      <c r="A498" s="29" t="s">
        <v>1116</v>
      </c>
      <c r="B498" s="30"/>
      <c r="C498" s="31"/>
      <c r="D498" s="86"/>
      <c r="E498" s="86"/>
      <c r="F498" s="86">
        <v>120106</v>
      </c>
    </row>
    <row r="499" spans="1:6" x14ac:dyDescent="0.25">
      <c r="A499" s="29" t="s">
        <v>61</v>
      </c>
      <c r="B499" s="30" t="s">
        <v>436</v>
      </c>
      <c r="C499" s="31" t="s">
        <v>48</v>
      </c>
      <c r="D499" s="80">
        <v>120146</v>
      </c>
      <c r="E499" s="80">
        <v>120146</v>
      </c>
      <c r="F499" s="80">
        <v>118344</v>
      </c>
    </row>
    <row r="500" spans="1:6" x14ac:dyDescent="0.25">
      <c r="A500" s="29" t="s">
        <v>437</v>
      </c>
      <c r="B500" s="30" t="s">
        <v>436</v>
      </c>
      <c r="C500" s="31" t="s">
        <v>438</v>
      </c>
      <c r="D500" s="80">
        <v>300000</v>
      </c>
      <c r="E500" s="80">
        <v>300000</v>
      </c>
      <c r="F500" s="80">
        <v>295500</v>
      </c>
    </row>
    <row r="501" spans="1:6" x14ac:dyDescent="0.25">
      <c r="A501" s="29" t="s">
        <v>409</v>
      </c>
      <c r="B501" s="30" t="s">
        <v>436</v>
      </c>
      <c r="C501" s="31" t="s">
        <v>410</v>
      </c>
      <c r="D501" s="80">
        <v>50000</v>
      </c>
      <c r="E501" s="80">
        <v>50000</v>
      </c>
      <c r="F501" s="80">
        <v>49250</v>
      </c>
    </row>
    <row r="502" spans="1:6" x14ac:dyDescent="0.25">
      <c r="A502" s="37" t="s">
        <v>22</v>
      </c>
      <c r="B502" s="40" t="s">
        <v>436</v>
      </c>
      <c r="C502" s="41" t="s">
        <v>23</v>
      </c>
      <c r="D502" s="81">
        <v>48453</v>
      </c>
      <c r="E502" s="81">
        <v>48453</v>
      </c>
      <c r="F502" s="81">
        <v>47727</v>
      </c>
    </row>
    <row r="503" spans="1:6" x14ac:dyDescent="0.25">
      <c r="A503" s="29"/>
      <c r="B503" s="42"/>
      <c r="C503" s="31" t="s">
        <v>24</v>
      </c>
      <c r="D503" s="93">
        <v>3830691</v>
      </c>
      <c r="E503" s="93">
        <v>3830691</v>
      </c>
      <c r="F503" s="93">
        <v>3775033</v>
      </c>
    </row>
    <row r="504" spans="1:6" ht="30.75" thickBot="1" x14ac:dyDescent="0.3">
      <c r="A504" s="21" t="s">
        <v>439</v>
      </c>
      <c r="B504" s="22"/>
      <c r="C504" s="23"/>
      <c r="D504" s="88">
        <f>SUM(D503,D495,D487,D471)</f>
        <v>10746862</v>
      </c>
      <c r="E504" s="88">
        <f>SUM(E503,E495,E487,E471)</f>
        <v>10746862</v>
      </c>
      <c r="F504" s="88">
        <f>SUM(F503,F495,F487,F471)</f>
        <v>10559073</v>
      </c>
    </row>
    <row r="505" spans="1:6" ht="30" x14ac:dyDescent="0.25">
      <c r="A505" s="24" t="s">
        <v>440</v>
      </c>
      <c r="B505" s="5"/>
      <c r="C505" s="15"/>
    </row>
    <row r="506" spans="1:6" x14ac:dyDescent="0.25">
      <c r="A506" s="14" t="s">
        <v>441</v>
      </c>
      <c r="B506" s="16"/>
      <c r="C506" s="6"/>
    </row>
    <row r="507" spans="1:6" ht="30" x14ac:dyDescent="0.25">
      <c r="A507" s="8" t="s">
        <v>41</v>
      </c>
      <c r="B507" s="16" t="s">
        <v>442</v>
      </c>
      <c r="C507" s="6" t="s">
        <v>43</v>
      </c>
      <c r="D507" s="86">
        <v>82539</v>
      </c>
      <c r="E507" s="86">
        <v>82539</v>
      </c>
      <c r="F507" s="86">
        <v>82539</v>
      </c>
    </row>
    <row r="508" spans="1:6" x14ac:dyDescent="0.25">
      <c r="A508" s="8" t="s">
        <v>61</v>
      </c>
      <c r="B508" s="16" t="s">
        <v>442</v>
      </c>
      <c r="C508" s="6" t="s">
        <v>48</v>
      </c>
      <c r="D508" s="80">
        <v>28453</v>
      </c>
      <c r="E508" s="80">
        <v>28453</v>
      </c>
      <c r="F508" s="80">
        <v>28453</v>
      </c>
    </row>
    <row r="509" spans="1:6" x14ac:dyDescent="0.25">
      <c r="A509" s="8" t="s">
        <v>12</v>
      </c>
      <c r="B509" s="16" t="s">
        <v>442</v>
      </c>
      <c r="C509" s="6" t="s">
        <v>13</v>
      </c>
      <c r="D509" s="80">
        <v>800</v>
      </c>
      <c r="E509" s="80">
        <v>800</v>
      </c>
      <c r="F509" s="80">
        <v>800</v>
      </c>
    </row>
    <row r="510" spans="1:6" x14ac:dyDescent="0.25">
      <c r="A510" s="8" t="s">
        <v>49</v>
      </c>
      <c r="B510" s="16" t="s">
        <v>442</v>
      </c>
      <c r="C510" s="6" t="s">
        <v>50</v>
      </c>
      <c r="D510" s="80">
        <v>500</v>
      </c>
      <c r="E510" s="80">
        <v>500</v>
      </c>
      <c r="F510" s="80">
        <v>500</v>
      </c>
    </row>
    <row r="511" spans="1:6" x14ac:dyDescent="0.25">
      <c r="A511" s="8" t="s">
        <v>55</v>
      </c>
      <c r="B511" s="16" t="s">
        <v>442</v>
      </c>
      <c r="C511" s="6" t="s">
        <v>56</v>
      </c>
      <c r="D511" s="80">
        <v>400</v>
      </c>
      <c r="E511" s="80">
        <v>400</v>
      </c>
      <c r="F511" s="80">
        <v>400</v>
      </c>
    </row>
    <row r="512" spans="1:6" x14ac:dyDescent="0.25">
      <c r="A512" s="10" t="s">
        <v>22</v>
      </c>
      <c r="B512" s="17" t="s">
        <v>442</v>
      </c>
      <c r="C512" s="12" t="s">
        <v>23</v>
      </c>
      <c r="D512" s="81">
        <v>791</v>
      </c>
      <c r="E512" s="81">
        <v>791</v>
      </c>
      <c r="F512" s="81">
        <v>791</v>
      </c>
    </row>
    <row r="513" spans="1:6" x14ac:dyDescent="0.25">
      <c r="A513" s="8"/>
      <c r="B513" s="13"/>
      <c r="C513" s="6" t="s">
        <v>24</v>
      </c>
      <c r="D513" s="86">
        <v>113483</v>
      </c>
      <c r="E513" s="86">
        <v>113483</v>
      </c>
      <c r="F513" s="86">
        <v>113483</v>
      </c>
    </row>
    <row r="514" spans="1:6" ht="30" x14ac:dyDescent="0.25">
      <c r="A514" s="14" t="s">
        <v>443</v>
      </c>
      <c r="B514" s="13"/>
      <c r="C514" s="6"/>
    </row>
    <row r="515" spans="1:6" ht="30" x14ac:dyDescent="0.25">
      <c r="A515" s="8" t="s">
        <v>41</v>
      </c>
      <c r="B515" s="16" t="s">
        <v>444</v>
      </c>
      <c r="C515" s="6" t="s">
        <v>43</v>
      </c>
      <c r="D515" s="86">
        <v>4207200</v>
      </c>
      <c r="E515" s="86">
        <v>4039200</v>
      </c>
      <c r="F515" s="86">
        <v>4005460</v>
      </c>
    </row>
    <row r="516" spans="1:6" ht="30" x14ac:dyDescent="0.25">
      <c r="A516" s="8" t="s">
        <v>1116</v>
      </c>
      <c r="B516" s="16"/>
      <c r="C516" s="6"/>
      <c r="D516" s="86"/>
      <c r="E516" s="86">
        <v>168000</v>
      </c>
      <c r="F516" s="86">
        <v>168000</v>
      </c>
    </row>
    <row r="517" spans="1:6" ht="30" x14ac:dyDescent="0.25">
      <c r="A517" s="8" t="s">
        <v>445</v>
      </c>
      <c r="B517" s="16" t="s">
        <v>444</v>
      </c>
      <c r="C517" s="6" t="s">
        <v>446</v>
      </c>
      <c r="D517" s="86">
        <v>576278</v>
      </c>
      <c r="E517" s="86">
        <v>576278</v>
      </c>
      <c r="F517" s="86">
        <v>576278</v>
      </c>
    </row>
    <row r="518" spans="1:6" x14ac:dyDescent="0.25">
      <c r="A518" s="8" t="s">
        <v>61</v>
      </c>
      <c r="B518" s="16" t="s">
        <v>444</v>
      </c>
      <c r="C518" s="6" t="s">
        <v>48</v>
      </c>
      <c r="D518" s="80">
        <v>86116</v>
      </c>
      <c r="E518" s="80">
        <v>86116</v>
      </c>
      <c r="F518" s="80">
        <v>85816</v>
      </c>
    </row>
    <row r="519" spans="1:6" x14ac:dyDescent="0.25">
      <c r="A519" s="8" t="s">
        <v>12</v>
      </c>
      <c r="B519" s="16" t="s">
        <v>444</v>
      </c>
      <c r="C519" s="6" t="s">
        <v>13</v>
      </c>
      <c r="D519" s="80">
        <v>1500</v>
      </c>
      <c r="E519" s="80">
        <v>1500</v>
      </c>
      <c r="F519" s="80">
        <v>0</v>
      </c>
    </row>
    <row r="520" spans="1:6" x14ac:dyDescent="0.25">
      <c r="A520" s="8" t="s">
        <v>81</v>
      </c>
      <c r="B520" s="16" t="s">
        <v>444</v>
      </c>
      <c r="C520" s="6" t="s">
        <v>82</v>
      </c>
      <c r="D520" s="80">
        <v>14825</v>
      </c>
      <c r="E520" s="80">
        <v>14825</v>
      </c>
      <c r="F520" s="80">
        <v>0</v>
      </c>
    </row>
    <row r="521" spans="1:6" x14ac:dyDescent="0.25">
      <c r="A521" s="8" t="s">
        <v>447</v>
      </c>
      <c r="B521" s="16" t="s">
        <v>444</v>
      </c>
      <c r="C521" s="6" t="s">
        <v>448</v>
      </c>
      <c r="D521" s="86">
        <v>237824</v>
      </c>
      <c r="E521" s="86">
        <v>237824</v>
      </c>
      <c r="F521" s="86">
        <v>237824</v>
      </c>
    </row>
    <row r="522" spans="1:6" ht="30" x14ac:dyDescent="0.25">
      <c r="A522" s="8" t="s">
        <v>449</v>
      </c>
      <c r="B522" s="16" t="s">
        <v>444</v>
      </c>
      <c r="C522" s="6" t="s">
        <v>450</v>
      </c>
      <c r="D522" s="80">
        <v>77396</v>
      </c>
      <c r="E522" s="80">
        <v>77396</v>
      </c>
      <c r="F522" s="80">
        <v>77396</v>
      </c>
    </row>
    <row r="523" spans="1:6" x14ac:dyDescent="0.25">
      <c r="A523" s="8" t="s">
        <v>451</v>
      </c>
      <c r="B523" s="16" t="s">
        <v>444</v>
      </c>
      <c r="C523" s="6" t="s">
        <v>452</v>
      </c>
      <c r="D523" s="86">
        <v>139000</v>
      </c>
      <c r="E523" s="86">
        <v>139000</v>
      </c>
      <c r="F523" s="86">
        <v>91888</v>
      </c>
    </row>
    <row r="524" spans="1:6" ht="30" x14ac:dyDescent="0.25">
      <c r="A524" s="8" t="s">
        <v>453</v>
      </c>
      <c r="B524" s="16" t="s">
        <v>444</v>
      </c>
      <c r="C524" s="6" t="s">
        <v>454</v>
      </c>
      <c r="D524" s="86">
        <v>148485</v>
      </c>
      <c r="E524" s="86">
        <v>148485</v>
      </c>
      <c r="F524" s="86">
        <v>148485</v>
      </c>
    </row>
    <row r="525" spans="1:6" ht="30" x14ac:dyDescent="0.25">
      <c r="A525" s="8" t="s">
        <v>455</v>
      </c>
      <c r="B525" s="16" t="s">
        <v>444</v>
      </c>
      <c r="C525" s="6" t="s">
        <v>456</v>
      </c>
      <c r="D525" s="80">
        <v>1009855</v>
      </c>
      <c r="E525" s="80">
        <v>1009855</v>
      </c>
      <c r="F525" s="80">
        <v>1009855</v>
      </c>
    </row>
    <row r="526" spans="1:6" x14ac:dyDescent="0.25">
      <c r="A526" s="10" t="s">
        <v>22</v>
      </c>
      <c r="B526" s="17" t="s">
        <v>444</v>
      </c>
      <c r="C526" s="12" t="s">
        <v>23</v>
      </c>
      <c r="D526" s="81"/>
      <c r="E526" s="81"/>
      <c r="F526" s="81"/>
    </row>
    <row r="527" spans="1:6" x14ac:dyDescent="0.25">
      <c r="A527" s="8"/>
      <c r="B527" s="13"/>
      <c r="C527" s="6" t="s">
        <v>24</v>
      </c>
      <c r="D527" s="86">
        <v>6498479</v>
      </c>
      <c r="E527" s="86">
        <v>6498479</v>
      </c>
      <c r="F527" s="86">
        <v>6401002</v>
      </c>
    </row>
    <row r="528" spans="1:6" x14ac:dyDescent="0.25">
      <c r="A528" s="14" t="s">
        <v>457</v>
      </c>
      <c r="B528" s="13"/>
      <c r="C528" s="6"/>
    </row>
    <row r="529" spans="1:6" ht="30" x14ac:dyDescent="0.25">
      <c r="A529" s="8" t="s">
        <v>41</v>
      </c>
      <c r="B529" s="16" t="s">
        <v>458</v>
      </c>
      <c r="C529" s="6" t="s">
        <v>43</v>
      </c>
      <c r="D529" s="86">
        <v>60737</v>
      </c>
      <c r="E529" s="86">
        <v>60737</v>
      </c>
      <c r="F529" s="86">
        <v>60737</v>
      </c>
    </row>
    <row r="530" spans="1:6" x14ac:dyDescent="0.25">
      <c r="A530" s="8" t="s">
        <v>61</v>
      </c>
      <c r="B530" s="16" t="s">
        <v>458</v>
      </c>
      <c r="C530" s="6" t="s">
        <v>48</v>
      </c>
      <c r="D530" s="86">
        <v>11612</v>
      </c>
      <c r="E530" s="86">
        <v>11612</v>
      </c>
      <c r="F530" s="86">
        <v>11612</v>
      </c>
    </row>
    <row r="531" spans="1:6" x14ac:dyDescent="0.25">
      <c r="A531" s="8" t="s">
        <v>12</v>
      </c>
      <c r="B531" s="16" t="s">
        <v>458</v>
      </c>
      <c r="C531" s="6" t="s">
        <v>13</v>
      </c>
      <c r="D531" s="80">
        <v>800</v>
      </c>
      <c r="E531" s="80">
        <v>800</v>
      </c>
      <c r="F531" s="80">
        <v>800</v>
      </c>
    </row>
    <row r="532" spans="1:6" x14ac:dyDescent="0.25">
      <c r="A532" s="8" t="s">
        <v>49</v>
      </c>
      <c r="B532" s="16" t="s">
        <v>458</v>
      </c>
      <c r="C532" s="6" t="s">
        <v>50</v>
      </c>
      <c r="D532" s="80">
        <v>400</v>
      </c>
      <c r="E532" s="80">
        <v>400</v>
      </c>
      <c r="F532" s="80">
        <v>400</v>
      </c>
    </row>
    <row r="533" spans="1:6" x14ac:dyDescent="0.25">
      <c r="A533" s="8" t="s">
        <v>55</v>
      </c>
      <c r="B533" s="16" t="s">
        <v>458</v>
      </c>
      <c r="C533" s="6" t="s">
        <v>56</v>
      </c>
      <c r="D533" s="80">
        <v>200</v>
      </c>
      <c r="E533" s="80">
        <v>200</v>
      </c>
      <c r="F533" s="80">
        <v>200</v>
      </c>
    </row>
    <row r="534" spans="1:6" x14ac:dyDescent="0.25">
      <c r="A534" s="10" t="s">
        <v>22</v>
      </c>
      <c r="B534" s="28" t="s">
        <v>458</v>
      </c>
      <c r="C534" s="12" t="s">
        <v>23</v>
      </c>
      <c r="D534" s="81">
        <v>2304</v>
      </c>
      <c r="E534" s="81">
        <v>2304</v>
      </c>
      <c r="F534" s="81">
        <v>2304</v>
      </c>
    </row>
    <row r="535" spans="1:6" x14ac:dyDescent="0.25">
      <c r="A535" s="25"/>
      <c r="B535" s="26"/>
      <c r="C535" s="27" t="s">
        <v>24</v>
      </c>
      <c r="D535" s="86">
        <v>76053</v>
      </c>
      <c r="E535" s="86">
        <v>76053</v>
      </c>
      <c r="F535" s="86">
        <v>76053</v>
      </c>
    </row>
    <row r="536" spans="1:6" ht="30.75" thickBot="1" x14ac:dyDescent="0.3">
      <c r="A536" s="21" t="s">
        <v>459</v>
      </c>
      <c r="B536" s="22"/>
      <c r="C536" s="23"/>
      <c r="D536" s="88">
        <f>SUM(D535,D527,D513)</f>
        <v>6688015</v>
      </c>
      <c r="E536" s="88">
        <f>SUM(E535,E527,E513)</f>
        <v>6688015</v>
      </c>
      <c r="F536" s="88">
        <f>SUM(F535,F527,F513)</f>
        <v>6590538</v>
      </c>
    </row>
    <row r="537" spans="1:6" ht="30" x14ac:dyDescent="0.25">
      <c r="A537" s="24" t="s">
        <v>460</v>
      </c>
      <c r="B537" s="16"/>
      <c r="C537" s="6"/>
    </row>
    <row r="538" spans="1:6" x14ac:dyDescent="0.25">
      <c r="A538" s="14" t="s">
        <v>461</v>
      </c>
      <c r="B538" s="16"/>
      <c r="C538" s="6"/>
    </row>
    <row r="539" spans="1:6" ht="30" x14ac:dyDescent="0.25">
      <c r="A539" s="8" t="s">
        <v>41</v>
      </c>
      <c r="B539" s="16" t="s">
        <v>462</v>
      </c>
      <c r="C539" s="6" t="s">
        <v>43</v>
      </c>
      <c r="D539" s="86">
        <v>384638</v>
      </c>
      <c r="E539" s="86">
        <v>384638</v>
      </c>
      <c r="F539" s="86">
        <v>384638</v>
      </c>
    </row>
    <row r="540" spans="1:6" x14ac:dyDescent="0.25">
      <c r="A540" s="8" t="s">
        <v>81</v>
      </c>
      <c r="B540" s="16" t="s">
        <v>462</v>
      </c>
      <c r="C540" s="33" t="s">
        <v>82</v>
      </c>
      <c r="D540" s="80">
        <v>6459</v>
      </c>
      <c r="E540" s="80">
        <v>6459</v>
      </c>
      <c r="F540" s="80">
        <v>6459</v>
      </c>
    </row>
    <row r="541" spans="1:6" x14ac:dyDescent="0.25">
      <c r="A541" s="29" t="s">
        <v>61</v>
      </c>
      <c r="B541" s="30" t="s">
        <v>462</v>
      </c>
      <c r="C541" s="39" t="s">
        <v>48</v>
      </c>
      <c r="D541" s="80">
        <v>50613</v>
      </c>
      <c r="E541" s="80">
        <v>50613</v>
      </c>
      <c r="F541" s="80">
        <v>50613</v>
      </c>
    </row>
    <row r="542" spans="1:6" ht="30" x14ac:dyDescent="0.25">
      <c r="A542" s="37" t="s">
        <v>463</v>
      </c>
      <c r="B542" s="40" t="s">
        <v>462</v>
      </c>
      <c r="C542" s="50" t="s">
        <v>464</v>
      </c>
      <c r="D542" s="81">
        <v>225534</v>
      </c>
      <c r="E542" s="81">
        <v>225534</v>
      </c>
      <c r="F542" s="81">
        <v>225534</v>
      </c>
    </row>
    <row r="543" spans="1:6" x14ac:dyDescent="0.25">
      <c r="A543" s="29"/>
      <c r="B543" s="42"/>
      <c r="C543" s="31" t="s">
        <v>24</v>
      </c>
      <c r="D543" s="86">
        <v>667244</v>
      </c>
      <c r="E543" s="86">
        <v>667244</v>
      </c>
      <c r="F543" s="86">
        <v>667244</v>
      </c>
    </row>
    <row r="544" spans="1:6" ht="30" x14ac:dyDescent="0.25">
      <c r="A544" s="36" t="s">
        <v>465</v>
      </c>
      <c r="B544" s="42"/>
      <c r="C544" s="31"/>
    </row>
    <row r="545" spans="1:6" ht="30" x14ac:dyDescent="0.25">
      <c r="A545" s="29" t="s">
        <v>41</v>
      </c>
      <c r="B545" s="30" t="s">
        <v>466</v>
      </c>
      <c r="C545" s="31" t="s">
        <v>43</v>
      </c>
      <c r="D545" s="86">
        <v>12544773</v>
      </c>
      <c r="E545" s="86">
        <v>12544773</v>
      </c>
      <c r="F545" s="86">
        <v>12544773</v>
      </c>
    </row>
    <row r="546" spans="1:6" x14ac:dyDescent="0.25">
      <c r="A546" s="29" t="s">
        <v>467</v>
      </c>
      <c r="B546" s="30" t="s">
        <v>466</v>
      </c>
      <c r="C546" s="39" t="s">
        <v>468</v>
      </c>
      <c r="D546" s="86">
        <v>8714647</v>
      </c>
      <c r="E546" s="86">
        <v>8714647</v>
      </c>
      <c r="F546" s="86">
        <v>8714647</v>
      </c>
    </row>
    <row r="547" spans="1:6" x14ac:dyDescent="0.25">
      <c r="A547" s="29" t="s">
        <v>81</v>
      </c>
      <c r="B547" s="30" t="s">
        <v>466</v>
      </c>
      <c r="C547" s="39" t="s">
        <v>82</v>
      </c>
      <c r="D547" s="80">
        <v>671795</v>
      </c>
      <c r="E547" s="80">
        <v>671795</v>
      </c>
      <c r="F547" s="80">
        <v>671795</v>
      </c>
    </row>
    <row r="548" spans="1:6" x14ac:dyDescent="0.25">
      <c r="A548" s="29" t="s">
        <v>61</v>
      </c>
      <c r="B548" s="30" t="s">
        <v>466</v>
      </c>
      <c r="C548" s="39" t="s">
        <v>48</v>
      </c>
      <c r="D548" s="80">
        <v>5588459</v>
      </c>
      <c r="E548" s="80">
        <v>5588459</v>
      </c>
      <c r="F548" s="80">
        <v>5388459</v>
      </c>
    </row>
    <row r="549" spans="1:6" ht="30" x14ac:dyDescent="0.25">
      <c r="A549" s="45" t="s">
        <v>469</v>
      </c>
      <c r="B549" s="30" t="s">
        <v>466</v>
      </c>
      <c r="C549" s="39" t="s">
        <v>470</v>
      </c>
      <c r="D549" s="86">
        <v>14160490</v>
      </c>
      <c r="E549" s="86">
        <v>14160490</v>
      </c>
      <c r="F549" s="86">
        <v>14160490</v>
      </c>
    </row>
    <row r="550" spans="1:6" x14ac:dyDescent="0.25">
      <c r="A550" s="29" t="s">
        <v>471</v>
      </c>
      <c r="B550" s="30" t="s">
        <v>466</v>
      </c>
      <c r="C550" s="39" t="s">
        <v>472</v>
      </c>
      <c r="D550" s="86">
        <v>1891323</v>
      </c>
      <c r="E550" s="86">
        <v>1891323</v>
      </c>
      <c r="F550" s="86">
        <v>1891323</v>
      </c>
    </row>
    <row r="551" spans="1:6" x14ac:dyDescent="0.25">
      <c r="A551" s="29" t="s">
        <v>473</v>
      </c>
      <c r="B551" s="30" t="s">
        <v>466</v>
      </c>
      <c r="C551" s="31" t="s">
        <v>474</v>
      </c>
      <c r="D551" s="80">
        <v>38621</v>
      </c>
      <c r="E551" s="80">
        <v>38621</v>
      </c>
      <c r="F551" s="80">
        <v>38621</v>
      </c>
    </row>
    <row r="552" spans="1:6" x14ac:dyDescent="0.25">
      <c r="A552" s="29" t="s">
        <v>475</v>
      </c>
      <c r="B552" s="30" t="s">
        <v>466</v>
      </c>
      <c r="C552" s="31" t="s">
        <v>476</v>
      </c>
      <c r="D552" s="80">
        <v>8134060</v>
      </c>
      <c r="E552" s="80">
        <v>8134060</v>
      </c>
      <c r="F552" s="80">
        <v>8134060</v>
      </c>
    </row>
    <row r="553" spans="1:6" x14ac:dyDescent="0.25">
      <c r="A553" s="29" t="s">
        <v>477</v>
      </c>
      <c r="B553" s="30" t="s">
        <v>466</v>
      </c>
      <c r="C553" s="31" t="s">
        <v>478</v>
      </c>
      <c r="D553" s="86">
        <v>206306</v>
      </c>
      <c r="E553" s="86">
        <v>206306</v>
      </c>
      <c r="F553" s="86">
        <v>206306</v>
      </c>
    </row>
    <row r="554" spans="1:6" x14ac:dyDescent="0.25">
      <c r="A554" s="29" t="s">
        <v>479</v>
      </c>
      <c r="B554" s="30" t="s">
        <v>466</v>
      </c>
      <c r="C554" s="31"/>
      <c r="D554" s="86">
        <v>545153</v>
      </c>
      <c r="E554" s="86">
        <v>545153</v>
      </c>
      <c r="F554" s="86">
        <v>545153</v>
      </c>
    </row>
    <row r="555" spans="1:6" x14ac:dyDescent="0.25">
      <c r="A555" s="29" t="s">
        <v>480</v>
      </c>
      <c r="B555" s="30" t="s">
        <v>466</v>
      </c>
      <c r="C555" s="31" t="s">
        <v>481</v>
      </c>
      <c r="D555" s="86">
        <v>1695271</v>
      </c>
      <c r="E555" s="86">
        <v>1695271</v>
      </c>
      <c r="F555" s="86">
        <v>1695271</v>
      </c>
    </row>
    <row r="556" spans="1:6" x14ac:dyDescent="0.25">
      <c r="A556" s="29" t="s">
        <v>482</v>
      </c>
      <c r="B556" s="30" t="s">
        <v>466</v>
      </c>
      <c r="C556" s="31"/>
      <c r="D556" s="86">
        <v>1459989</v>
      </c>
      <c r="E556" s="86">
        <v>1459989</v>
      </c>
      <c r="F556" s="86">
        <v>1459989</v>
      </c>
    </row>
    <row r="557" spans="1:6" x14ac:dyDescent="0.25">
      <c r="A557" s="29" t="s">
        <v>483</v>
      </c>
      <c r="B557" s="30" t="s">
        <v>466</v>
      </c>
      <c r="C557" s="31" t="s">
        <v>484</v>
      </c>
      <c r="D557" s="80">
        <v>170885</v>
      </c>
      <c r="E557" s="80">
        <v>170885</v>
      </c>
      <c r="F557" s="80">
        <v>170885</v>
      </c>
    </row>
    <row r="558" spans="1:6" x14ac:dyDescent="0.25">
      <c r="A558" s="29" t="s">
        <v>485</v>
      </c>
      <c r="B558" s="30" t="s">
        <v>466</v>
      </c>
      <c r="C558" s="31" t="s">
        <v>486</v>
      </c>
      <c r="D558" s="86">
        <v>338235</v>
      </c>
      <c r="E558" s="86">
        <v>338235</v>
      </c>
      <c r="F558" s="86">
        <v>338235</v>
      </c>
    </row>
    <row r="559" spans="1:6" x14ac:dyDescent="0.25">
      <c r="A559" s="29" t="s">
        <v>487</v>
      </c>
      <c r="B559" s="30" t="s">
        <v>466</v>
      </c>
      <c r="C559" s="31" t="s">
        <v>488</v>
      </c>
      <c r="D559" s="86">
        <v>329256</v>
      </c>
      <c r="E559" s="86">
        <v>329256</v>
      </c>
      <c r="F559" s="86">
        <v>329256</v>
      </c>
    </row>
    <row r="560" spans="1:6" ht="45" x14ac:dyDescent="0.25">
      <c r="A560" s="29" t="s">
        <v>489</v>
      </c>
      <c r="B560" s="30" t="s">
        <v>466</v>
      </c>
      <c r="C560" s="31" t="s">
        <v>490</v>
      </c>
      <c r="D560" s="86">
        <v>5892707</v>
      </c>
      <c r="E560" s="86">
        <v>5892707</v>
      </c>
      <c r="F560" s="86">
        <v>5892707</v>
      </c>
    </row>
    <row r="561" spans="1:6" x14ac:dyDescent="0.25">
      <c r="A561" s="29" t="s">
        <v>491</v>
      </c>
      <c r="B561" s="30" t="s">
        <v>466</v>
      </c>
      <c r="C561" s="31" t="s">
        <v>492</v>
      </c>
      <c r="D561" s="86">
        <v>1497192</v>
      </c>
      <c r="E561" s="86">
        <v>1497192</v>
      </c>
      <c r="F561" s="86">
        <v>1497192</v>
      </c>
    </row>
    <row r="562" spans="1:6" x14ac:dyDescent="0.25">
      <c r="A562" s="29" t="s">
        <v>493</v>
      </c>
      <c r="B562" s="30" t="s">
        <v>466</v>
      </c>
      <c r="C562" s="31" t="s">
        <v>494</v>
      </c>
      <c r="D562" s="86">
        <v>4263706</v>
      </c>
      <c r="E562" s="86">
        <v>1223666</v>
      </c>
      <c r="F562" s="86">
        <v>1223666</v>
      </c>
    </row>
    <row r="563" spans="1:6" ht="30" x14ac:dyDescent="0.25">
      <c r="A563" s="29" t="s">
        <v>495</v>
      </c>
      <c r="B563" s="30" t="s">
        <v>466</v>
      </c>
      <c r="C563" s="31"/>
      <c r="D563" s="80">
        <v>250000</v>
      </c>
      <c r="E563" s="80">
        <v>250000</v>
      </c>
      <c r="F563" s="80">
        <v>800000</v>
      </c>
    </row>
    <row r="564" spans="1:6" x14ac:dyDescent="0.25">
      <c r="A564" s="29" t="s">
        <v>496</v>
      </c>
      <c r="B564" s="30" t="s">
        <v>466</v>
      </c>
      <c r="C564" s="31" t="s">
        <v>497</v>
      </c>
      <c r="D564" s="80">
        <v>3750000</v>
      </c>
      <c r="E564" s="80">
        <v>3750000</v>
      </c>
      <c r="F564" s="80">
        <v>4250000</v>
      </c>
    </row>
    <row r="565" spans="1:6" x14ac:dyDescent="0.25">
      <c r="A565" s="29" t="s">
        <v>409</v>
      </c>
      <c r="B565" s="30" t="s">
        <v>466</v>
      </c>
      <c r="C565" s="31" t="s">
        <v>410</v>
      </c>
      <c r="D565" s="80">
        <v>70000</v>
      </c>
      <c r="E565" s="80">
        <v>70000</v>
      </c>
      <c r="F565" s="80">
        <v>70000</v>
      </c>
    </row>
    <row r="566" spans="1:6" x14ac:dyDescent="0.25">
      <c r="A566" s="29" t="s">
        <v>498</v>
      </c>
      <c r="B566" s="30" t="s">
        <v>466</v>
      </c>
      <c r="C566" s="31"/>
      <c r="D566" s="80">
        <v>890000</v>
      </c>
      <c r="E566" s="80">
        <v>890000</v>
      </c>
      <c r="F566" s="80">
        <v>890000</v>
      </c>
    </row>
    <row r="567" spans="1:6" x14ac:dyDescent="0.25">
      <c r="A567" s="29" t="s">
        <v>499</v>
      </c>
      <c r="B567" s="30" t="s">
        <v>466</v>
      </c>
      <c r="C567" s="31" t="s">
        <v>500</v>
      </c>
      <c r="D567" s="86">
        <v>49933</v>
      </c>
      <c r="E567" s="86">
        <v>49933</v>
      </c>
      <c r="F567" s="86">
        <v>49933</v>
      </c>
    </row>
    <row r="568" spans="1:6" ht="30" x14ac:dyDescent="0.25">
      <c r="A568" s="29" t="s">
        <v>501</v>
      </c>
      <c r="B568" s="30" t="s">
        <v>466</v>
      </c>
      <c r="C568" s="31"/>
      <c r="D568" s="80">
        <v>97125</v>
      </c>
      <c r="E568" s="80">
        <v>97125</v>
      </c>
      <c r="F568" s="80">
        <v>97125</v>
      </c>
    </row>
    <row r="569" spans="1:6" x14ac:dyDescent="0.25">
      <c r="A569" s="45" t="s">
        <v>22</v>
      </c>
      <c r="B569" s="30" t="s">
        <v>466</v>
      </c>
      <c r="C569" s="31" t="s">
        <v>23</v>
      </c>
      <c r="D569" s="80">
        <v>169791</v>
      </c>
      <c r="E569" s="80">
        <v>169791</v>
      </c>
      <c r="F569" s="80">
        <v>169791</v>
      </c>
    </row>
    <row r="570" spans="1:6" ht="30" x14ac:dyDescent="0.25">
      <c r="A570" s="29" t="s">
        <v>502</v>
      </c>
      <c r="B570" s="30" t="s">
        <v>466</v>
      </c>
      <c r="C570" s="31" t="s">
        <v>503</v>
      </c>
      <c r="D570" s="86">
        <v>1921322</v>
      </c>
      <c r="E570" s="86">
        <v>1921322</v>
      </c>
      <c r="F570" s="86">
        <v>1921322</v>
      </c>
    </row>
    <row r="571" spans="1:6" ht="30" x14ac:dyDescent="0.25">
      <c r="A571" s="37" t="s">
        <v>504</v>
      </c>
      <c r="B571" s="40" t="s">
        <v>466</v>
      </c>
      <c r="C571" s="41" t="s">
        <v>503</v>
      </c>
      <c r="D571" s="90">
        <v>712942</v>
      </c>
      <c r="E571" s="90">
        <v>712942</v>
      </c>
      <c r="F571" s="90">
        <v>712942</v>
      </c>
    </row>
    <row r="572" spans="1:6" x14ac:dyDescent="0.25">
      <c r="A572" s="29"/>
      <c r="B572" s="42"/>
      <c r="C572" s="31" t="s">
        <v>24</v>
      </c>
      <c r="D572" s="86">
        <v>76053981</v>
      </c>
      <c r="E572" s="86">
        <v>73013941</v>
      </c>
      <c r="F572" s="86">
        <v>73863941</v>
      </c>
    </row>
    <row r="573" spans="1:6" ht="30" x14ac:dyDescent="0.25">
      <c r="A573" s="36" t="s">
        <v>505</v>
      </c>
      <c r="B573" s="42"/>
      <c r="C573" s="31"/>
    </row>
    <row r="574" spans="1:6" ht="30" x14ac:dyDescent="0.25">
      <c r="A574" s="29" t="s">
        <v>41</v>
      </c>
      <c r="B574" s="30" t="s">
        <v>506</v>
      </c>
      <c r="C574" s="31" t="s">
        <v>43</v>
      </c>
      <c r="D574" s="86">
        <v>1632588</v>
      </c>
      <c r="E574" s="86">
        <v>1632588</v>
      </c>
      <c r="F574" s="86">
        <v>1632588</v>
      </c>
    </row>
    <row r="575" spans="1:6" x14ac:dyDescent="0.25">
      <c r="A575" s="29" t="s">
        <v>61</v>
      </c>
      <c r="B575" s="30"/>
      <c r="C575" s="31"/>
      <c r="D575" s="80">
        <v>14113</v>
      </c>
      <c r="E575" s="80">
        <v>14113</v>
      </c>
      <c r="F575" s="80">
        <v>14113</v>
      </c>
    </row>
    <row r="576" spans="1:6" ht="30" x14ac:dyDescent="0.25">
      <c r="A576" s="29" t="s">
        <v>507</v>
      </c>
      <c r="B576" s="30" t="s">
        <v>506</v>
      </c>
      <c r="C576" s="39" t="s">
        <v>508</v>
      </c>
      <c r="D576" s="98">
        <v>68613953</v>
      </c>
      <c r="E576" s="98">
        <v>71671175</v>
      </c>
      <c r="F576" s="98">
        <v>71671175</v>
      </c>
    </row>
    <row r="577" spans="1:6" x14ac:dyDescent="0.25">
      <c r="A577" s="29" t="s">
        <v>509</v>
      </c>
      <c r="B577" s="30" t="s">
        <v>506</v>
      </c>
      <c r="C577" s="39" t="s">
        <v>398</v>
      </c>
      <c r="D577" s="98">
        <v>200000</v>
      </c>
      <c r="E577" s="98">
        <v>200000</v>
      </c>
      <c r="F577" s="98">
        <v>0</v>
      </c>
    </row>
    <row r="578" spans="1:6" x14ac:dyDescent="0.25">
      <c r="A578" s="29" t="s">
        <v>510</v>
      </c>
      <c r="B578" s="30" t="s">
        <v>506</v>
      </c>
      <c r="C578" s="39" t="s">
        <v>511</v>
      </c>
      <c r="D578" s="80">
        <v>251226</v>
      </c>
    </row>
    <row r="579" spans="1:6" ht="30" x14ac:dyDescent="0.25">
      <c r="A579" s="29" t="s">
        <v>512</v>
      </c>
      <c r="B579" s="30" t="s">
        <v>506</v>
      </c>
      <c r="C579" s="39" t="s">
        <v>513</v>
      </c>
      <c r="D579" s="86">
        <v>147729180</v>
      </c>
      <c r="E579" s="86">
        <v>147729180</v>
      </c>
      <c r="F579" s="86">
        <v>147729180</v>
      </c>
    </row>
    <row r="580" spans="1:6" ht="30" x14ac:dyDescent="0.25">
      <c r="A580" s="29" t="s">
        <v>514</v>
      </c>
      <c r="B580" s="30"/>
      <c r="C580" s="39"/>
      <c r="D580" s="80">
        <v>1840000</v>
      </c>
      <c r="E580" s="80">
        <v>1840000</v>
      </c>
      <c r="F580" s="80">
        <v>1840000</v>
      </c>
    </row>
    <row r="581" spans="1:6" x14ac:dyDescent="0.25">
      <c r="A581" s="29" t="s">
        <v>409</v>
      </c>
      <c r="B581" s="30" t="s">
        <v>506</v>
      </c>
      <c r="C581" s="39" t="s">
        <v>410</v>
      </c>
      <c r="D581" s="80">
        <v>2875000</v>
      </c>
      <c r="E581" s="80">
        <v>950000</v>
      </c>
      <c r="F581" s="80">
        <v>950000</v>
      </c>
    </row>
    <row r="582" spans="1:6" x14ac:dyDescent="0.25">
      <c r="A582" s="29" t="s">
        <v>515</v>
      </c>
      <c r="B582" s="30" t="s">
        <v>506</v>
      </c>
      <c r="C582" s="39" t="s">
        <v>516</v>
      </c>
      <c r="D582" s="80">
        <v>165996</v>
      </c>
    </row>
    <row r="583" spans="1:6" x14ac:dyDescent="0.25">
      <c r="A583" s="37" t="s">
        <v>22</v>
      </c>
      <c r="B583" s="40" t="s">
        <v>506</v>
      </c>
      <c r="C583" s="41" t="s">
        <v>23</v>
      </c>
      <c r="D583" s="81">
        <v>1296098</v>
      </c>
      <c r="E583" s="81">
        <v>1296098</v>
      </c>
      <c r="F583" s="81">
        <v>1296098</v>
      </c>
    </row>
    <row r="584" spans="1:6" x14ac:dyDescent="0.25">
      <c r="A584" s="29"/>
      <c r="B584" s="42"/>
      <c r="C584" s="31" t="s">
        <v>24</v>
      </c>
      <c r="D584" s="86">
        <v>224618154</v>
      </c>
      <c r="E584" s="86">
        <v>225333154</v>
      </c>
      <c r="F584" s="86">
        <v>225133154</v>
      </c>
    </row>
    <row r="585" spans="1:6" ht="30" x14ac:dyDescent="0.25">
      <c r="A585" s="36" t="s">
        <v>517</v>
      </c>
      <c r="B585" s="42"/>
      <c r="C585" s="31"/>
    </row>
    <row r="586" spans="1:6" ht="45" x14ac:dyDescent="0.25">
      <c r="A586" s="37" t="s">
        <v>518</v>
      </c>
      <c r="B586" s="40" t="s">
        <v>519</v>
      </c>
      <c r="C586" s="41" t="s">
        <v>520</v>
      </c>
      <c r="D586" s="94">
        <v>647500</v>
      </c>
      <c r="E586" s="94">
        <v>647500</v>
      </c>
      <c r="F586" s="94">
        <v>647500</v>
      </c>
    </row>
    <row r="587" spans="1:6" x14ac:dyDescent="0.25">
      <c r="A587" s="29"/>
      <c r="B587" s="42"/>
      <c r="C587" s="31" t="s">
        <v>24</v>
      </c>
      <c r="D587" s="91">
        <v>647500</v>
      </c>
      <c r="E587" s="91">
        <v>647500</v>
      </c>
      <c r="F587" s="91">
        <v>647500</v>
      </c>
    </row>
    <row r="588" spans="1:6" x14ac:dyDescent="0.25">
      <c r="A588" s="36" t="s">
        <v>521</v>
      </c>
      <c r="B588" s="42"/>
      <c r="C588" s="31"/>
    </row>
    <row r="589" spans="1:6" ht="30" x14ac:dyDescent="0.25">
      <c r="A589" s="29" t="s">
        <v>41</v>
      </c>
      <c r="B589" s="30" t="s">
        <v>522</v>
      </c>
      <c r="C589" s="31" t="s">
        <v>43</v>
      </c>
      <c r="D589" s="86">
        <v>1073553</v>
      </c>
      <c r="E589" s="86">
        <v>961553</v>
      </c>
      <c r="F589" s="86">
        <v>961553</v>
      </c>
    </row>
    <row r="590" spans="1:6" ht="30" x14ac:dyDescent="0.25">
      <c r="A590" s="29" t="s">
        <v>1116</v>
      </c>
      <c r="B590" s="30"/>
      <c r="C590" s="31"/>
      <c r="D590" s="86"/>
      <c r="E590" s="86">
        <v>112000</v>
      </c>
      <c r="F590" s="86">
        <v>112000</v>
      </c>
    </row>
    <row r="591" spans="1:6" x14ac:dyDescent="0.25">
      <c r="A591" s="29" t="s">
        <v>81</v>
      </c>
      <c r="B591" s="30"/>
      <c r="C591" s="31"/>
      <c r="D591" s="80">
        <v>4024</v>
      </c>
      <c r="E591" s="80">
        <v>4024</v>
      </c>
      <c r="F591" s="80">
        <v>4024</v>
      </c>
    </row>
    <row r="592" spans="1:6" x14ac:dyDescent="0.25">
      <c r="A592" s="29" t="s">
        <v>61</v>
      </c>
      <c r="B592" s="30" t="s">
        <v>522</v>
      </c>
      <c r="C592" s="31" t="s">
        <v>48</v>
      </c>
      <c r="D592" s="80">
        <v>331304</v>
      </c>
      <c r="E592" s="80">
        <v>331304</v>
      </c>
      <c r="F592" s="80">
        <v>331304</v>
      </c>
    </row>
    <row r="593" spans="1:6" x14ac:dyDescent="0.25">
      <c r="A593" s="37" t="s">
        <v>22</v>
      </c>
      <c r="B593" s="40" t="s">
        <v>522</v>
      </c>
      <c r="C593" s="41" t="s">
        <v>23</v>
      </c>
      <c r="D593" s="81">
        <v>10764</v>
      </c>
      <c r="E593" s="81">
        <v>10764</v>
      </c>
      <c r="F593" s="81">
        <v>10764</v>
      </c>
    </row>
    <row r="594" spans="1:6" x14ac:dyDescent="0.25">
      <c r="A594" s="29"/>
      <c r="B594" s="42"/>
      <c r="C594" s="31" t="s">
        <v>24</v>
      </c>
      <c r="D594" s="86">
        <v>1419645</v>
      </c>
      <c r="E594" s="86">
        <v>1419645</v>
      </c>
      <c r="F594" s="86">
        <v>1419645</v>
      </c>
    </row>
    <row r="595" spans="1:6" x14ac:dyDescent="0.25">
      <c r="A595" s="36" t="s">
        <v>523</v>
      </c>
      <c r="B595" s="42"/>
      <c r="C595" s="31"/>
    </row>
    <row r="596" spans="1:6" ht="30" x14ac:dyDescent="0.25">
      <c r="A596" s="29" t="s">
        <v>41</v>
      </c>
      <c r="B596" s="30" t="s">
        <v>524</v>
      </c>
      <c r="C596" s="31" t="s">
        <v>43</v>
      </c>
      <c r="D596" s="86">
        <v>50356249</v>
      </c>
      <c r="E596" s="86">
        <v>50630531</v>
      </c>
      <c r="F596" s="86">
        <v>50630531</v>
      </c>
    </row>
    <row r="597" spans="1:6" ht="30" x14ac:dyDescent="0.25">
      <c r="A597" s="29" t="s">
        <v>1116</v>
      </c>
      <c r="B597" s="30"/>
      <c r="C597" s="31"/>
      <c r="D597" s="86"/>
      <c r="E597" s="86">
        <v>87031</v>
      </c>
      <c r="F597" s="86">
        <v>87031</v>
      </c>
    </row>
    <row r="598" spans="1:6" x14ac:dyDescent="0.25">
      <c r="A598" s="29" t="s">
        <v>81</v>
      </c>
      <c r="B598" s="30" t="s">
        <v>524</v>
      </c>
      <c r="C598" s="31" t="s">
        <v>82</v>
      </c>
      <c r="D598" s="80">
        <v>5688944</v>
      </c>
      <c r="E598" s="80">
        <v>5688944</v>
      </c>
      <c r="F598" s="80">
        <v>5688944</v>
      </c>
    </row>
    <row r="599" spans="1:6" x14ac:dyDescent="0.25">
      <c r="A599" s="29" t="s">
        <v>61</v>
      </c>
      <c r="B599" s="30" t="s">
        <v>524</v>
      </c>
      <c r="C599" s="31" t="s">
        <v>48</v>
      </c>
      <c r="D599" s="80">
        <v>11708336</v>
      </c>
      <c r="E599" s="80">
        <v>11772050</v>
      </c>
      <c r="F599" s="80">
        <v>11772050</v>
      </c>
    </row>
    <row r="600" spans="1:6" x14ac:dyDescent="0.25">
      <c r="A600" s="29" t="s">
        <v>525</v>
      </c>
      <c r="B600" s="30" t="s">
        <v>524</v>
      </c>
      <c r="C600" s="31" t="s">
        <v>526</v>
      </c>
      <c r="D600" s="86">
        <v>3102718</v>
      </c>
      <c r="E600" s="86">
        <v>3102718</v>
      </c>
      <c r="F600" s="86">
        <v>3102718</v>
      </c>
    </row>
    <row r="601" spans="1:6" x14ac:dyDescent="0.25">
      <c r="A601" s="29" t="s">
        <v>527</v>
      </c>
      <c r="B601" s="30" t="s">
        <v>524</v>
      </c>
      <c r="C601" s="31" t="s">
        <v>528</v>
      </c>
      <c r="D601" s="86">
        <v>297855264</v>
      </c>
      <c r="E601" s="86">
        <v>321012213</v>
      </c>
      <c r="F601" s="86">
        <v>318512213</v>
      </c>
    </row>
    <row r="602" spans="1:6" x14ac:dyDescent="0.25">
      <c r="A602" s="29" t="s">
        <v>529</v>
      </c>
      <c r="B602" s="30" t="s">
        <v>524</v>
      </c>
      <c r="C602" s="31" t="s">
        <v>530</v>
      </c>
      <c r="D602" s="86">
        <v>226476781</v>
      </c>
      <c r="E602" s="86">
        <v>226138785</v>
      </c>
      <c r="F602" s="86">
        <v>226138785</v>
      </c>
    </row>
    <row r="603" spans="1:6" x14ac:dyDescent="0.25">
      <c r="A603" s="29" t="s">
        <v>531</v>
      </c>
      <c r="B603" s="30" t="s">
        <v>524</v>
      </c>
      <c r="C603" s="31" t="s">
        <v>532</v>
      </c>
      <c r="D603" s="80">
        <v>1565000</v>
      </c>
      <c r="E603" s="80">
        <v>1565000</v>
      </c>
      <c r="F603" s="80">
        <v>1565000</v>
      </c>
    </row>
    <row r="604" spans="1:6" x14ac:dyDescent="0.25">
      <c r="A604" s="29" t="s">
        <v>533</v>
      </c>
      <c r="B604" s="30" t="s">
        <v>524</v>
      </c>
      <c r="C604" s="31" t="s">
        <v>534</v>
      </c>
      <c r="D604" s="80">
        <v>1762464</v>
      </c>
      <c r="E604" s="80">
        <v>1762464</v>
      </c>
      <c r="F604" s="80">
        <v>1762464</v>
      </c>
    </row>
    <row r="605" spans="1:6" ht="30" x14ac:dyDescent="0.25">
      <c r="A605" s="29" t="s">
        <v>535</v>
      </c>
      <c r="B605" s="30" t="s">
        <v>524</v>
      </c>
      <c r="C605" s="31" t="s">
        <v>536</v>
      </c>
      <c r="D605" s="80">
        <v>400000</v>
      </c>
      <c r="E605" s="80">
        <v>400000</v>
      </c>
      <c r="F605" s="80">
        <v>400000</v>
      </c>
    </row>
    <row r="606" spans="1:6" ht="30" x14ac:dyDescent="0.25">
      <c r="A606" s="29" t="s">
        <v>537</v>
      </c>
      <c r="B606" s="30" t="s">
        <v>524</v>
      </c>
      <c r="C606" s="31" t="s">
        <v>538</v>
      </c>
      <c r="D606" s="86">
        <v>105695</v>
      </c>
      <c r="E606" s="86">
        <v>18664</v>
      </c>
      <c r="F606" s="86">
        <v>18664</v>
      </c>
    </row>
    <row r="607" spans="1:6" x14ac:dyDescent="0.25">
      <c r="A607" s="29" t="s">
        <v>539</v>
      </c>
      <c r="B607" s="30" t="s">
        <v>524</v>
      </c>
      <c r="C607" s="31" t="s">
        <v>540</v>
      </c>
      <c r="D607" s="80">
        <v>108541736</v>
      </c>
      <c r="E607" s="80">
        <v>108541736</v>
      </c>
      <c r="F607" s="80">
        <v>108541736</v>
      </c>
    </row>
    <row r="608" spans="1:6" ht="30" x14ac:dyDescent="0.25">
      <c r="A608" s="29" t="s">
        <v>541</v>
      </c>
      <c r="B608" s="30" t="s">
        <v>524</v>
      </c>
      <c r="C608" s="31" t="s">
        <v>542</v>
      </c>
      <c r="D608" s="86">
        <v>27843073</v>
      </c>
      <c r="E608" s="86">
        <v>27843073</v>
      </c>
      <c r="F608" s="86">
        <v>27843073</v>
      </c>
    </row>
    <row r="609" spans="1:6" x14ac:dyDescent="0.25">
      <c r="A609" s="29" t="s">
        <v>543</v>
      </c>
      <c r="B609" s="30" t="s">
        <v>524</v>
      </c>
      <c r="C609" s="31" t="s">
        <v>544</v>
      </c>
      <c r="D609" s="86"/>
      <c r="E609" s="86"/>
      <c r="F609" s="86"/>
    </row>
    <row r="610" spans="1:6" x14ac:dyDescent="0.25">
      <c r="A610" s="29" t="s">
        <v>545</v>
      </c>
      <c r="B610" s="30" t="s">
        <v>524</v>
      </c>
      <c r="C610" s="31"/>
      <c r="D610" s="80">
        <v>13593620</v>
      </c>
      <c r="E610" s="80">
        <v>13593620</v>
      </c>
      <c r="F610" s="80">
        <v>13593620</v>
      </c>
    </row>
    <row r="611" spans="1:6" ht="30" x14ac:dyDescent="0.25">
      <c r="A611" s="29" t="s">
        <v>546</v>
      </c>
      <c r="B611" s="30" t="s">
        <v>524</v>
      </c>
      <c r="C611" s="31" t="s">
        <v>547</v>
      </c>
      <c r="D611" s="80">
        <v>6356000</v>
      </c>
      <c r="E611" s="80">
        <v>6356000</v>
      </c>
      <c r="F611" s="80">
        <v>6356000</v>
      </c>
    </row>
    <row r="612" spans="1:6" x14ac:dyDescent="0.25">
      <c r="A612" s="29" t="s">
        <v>548</v>
      </c>
      <c r="B612" s="30" t="s">
        <v>524</v>
      </c>
      <c r="C612" s="31" t="s">
        <v>549</v>
      </c>
      <c r="D612" s="86"/>
      <c r="E612" s="86"/>
      <c r="F612" s="86"/>
    </row>
    <row r="613" spans="1:6" x14ac:dyDescent="0.25">
      <c r="A613" s="29" t="s">
        <v>550</v>
      </c>
      <c r="B613" s="30" t="s">
        <v>524</v>
      </c>
      <c r="C613" s="31" t="s">
        <v>551</v>
      </c>
      <c r="D613" s="80">
        <v>1000000</v>
      </c>
      <c r="E613" s="80">
        <v>1000000</v>
      </c>
      <c r="F613" s="80">
        <v>1000000</v>
      </c>
    </row>
    <row r="614" spans="1:6" ht="30" x14ac:dyDescent="0.25">
      <c r="A614" s="29" t="s">
        <v>552</v>
      </c>
      <c r="B614" s="30" t="s">
        <v>524</v>
      </c>
      <c r="C614" s="31" t="s">
        <v>553</v>
      </c>
      <c r="D614" s="80">
        <v>135000</v>
      </c>
      <c r="E614" s="80">
        <v>135000</v>
      </c>
      <c r="F614" s="80">
        <v>135000</v>
      </c>
    </row>
    <row r="615" spans="1:6" x14ac:dyDescent="0.25">
      <c r="A615" s="29" t="s">
        <v>554</v>
      </c>
      <c r="B615" s="30" t="s">
        <v>524</v>
      </c>
      <c r="C615" s="31" t="s">
        <v>555</v>
      </c>
      <c r="D615" s="86">
        <v>6458806</v>
      </c>
      <c r="E615" s="86">
        <v>6458806</v>
      </c>
      <c r="F615" s="86">
        <v>6458806</v>
      </c>
    </row>
    <row r="616" spans="1:6" ht="30" x14ac:dyDescent="0.25">
      <c r="A616" s="29" t="s">
        <v>556</v>
      </c>
      <c r="B616" s="30" t="s">
        <v>524</v>
      </c>
      <c r="C616" s="31" t="s">
        <v>557</v>
      </c>
      <c r="D616" s="80">
        <v>25819096</v>
      </c>
      <c r="E616" s="80">
        <v>25819096</v>
      </c>
      <c r="F616" s="80">
        <v>25819096</v>
      </c>
    </row>
    <row r="617" spans="1:6" ht="30" x14ac:dyDescent="0.25">
      <c r="A617" s="29" t="s">
        <v>558</v>
      </c>
      <c r="B617" s="30" t="s">
        <v>524</v>
      </c>
      <c r="C617" s="31" t="s">
        <v>559</v>
      </c>
      <c r="D617" s="80">
        <v>5693743</v>
      </c>
      <c r="E617" s="80">
        <v>5693743</v>
      </c>
      <c r="F617" s="80">
        <v>5693743</v>
      </c>
    </row>
    <row r="618" spans="1:6" ht="45" x14ac:dyDescent="0.25">
      <c r="A618" s="29" t="s">
        <v>560</v>
      </c>
      <c r="B618" s="30" t="s">
        <v>524</v>
      </c>
      <c r="C618" s="31" t="s">
        <v>561</v>
      </c>
      <c r="D618" s="80">
        <v>2500000</v>
      </c>
      <c r="E618" s="80">
        <v>2500000</v>
      </c>
      <c r="F618" s="80">
        <v>2500000</v>
      </c>
    </row>
    <row r="619" spans="1:6" x14ac:dyDescent="0.25">
      <c r="A619" s="29" t="s">
        <v>409</v>
      </c>
      <c r="B619" s="30" t="s">
        <v>524</v>
      </c>
      <c r="C619" s="31" t="s">
        <v>410</v>
      </c>
      <c r="D619" s="80">
        <v>11875</v>
      </c>
      <c r="E619" s="80">
        <v>11875</v>
      </c>
      <c r="F619" s="80">
        <v>11875</v>
      </c>
    </row>
    <row r="620" spans="1:6" ht="30" x14ac:dyDescent="0.25">
      <c r="A620" s="29" t="s">
        <v>562</v>
      </c>
      <c r="B620" s="30"/>
      <c r="C620" s="31" t="s">
        <v>563</v>
      </c>
      <c r="D620" s="80">
        <v>1000000</v>
      </c>
      <c r="E620" s="80">
        <v>1000000</v>
      </c>
      <c r="F620" s="80">
        <v>1000000</v>
      </c>
    </row>
    <row r="621" spans="1:6" ht="30" x14ac:dyDescent="0.25">
      <c r="A621" s="29" t="s">
        <v>564</v>
      </c>
      <c r="B621" s="30" t="s">
        <v>524</v>
      </c>
      <c r="C621" s="31" t="s">
        <v>565</v>
      </c>
      <c r="D621" s="86">
        <v>38234761</v>
      </c>
      <c r="E621" s="86">
        <v>43568141</v>
      </c>
      <c r="F621" s="86">
        <v>43568141</v>
      </c>
    </row>
    <row r="622" spans="1:6" x14ac:dyDescent="0.25">
      <c r="A622" s="29" t="s">
        <v>566</v>
      </c>
      <c r="B622" s="30" t="s">
        <v>524</v>
      </c>
      <c r="C622" s="31" t="s">
        <v>567</v>
      </c>
      <c r="D622" s="80">
        <v>800000</v>
      </c>
      <c r="E622" s="80">
        <v>800000</v>
      </c>
      <c r="F622" s="80">
        <v>800000</v>
      </c>
    </row>
    <row r="623" spans="1:6" x14ac:dyDescent="0.25">
      <c r="A623" s="29" t="s">
        <v>568</v>
      </c>
      <c r="B623" s="30" t="s">
        <v>524</v>
      </c>
      <c r="C623" s="31" t="s">
        <v>569</v>
      </c>
      <c r="D623" s="80">
        <v>1550000</v>
      </c>
      <c r="E623" s="80">
        <v>1550000</v>
      </c>
      <c r="F623" s="80">
        <v>1550000</v>
      </c>
    </row>
    <row r="624" spans="1:6" x14ac:dyDescent="0.25">
      <c r="A624" s="29" t="s">
        <v>570</v>
      </c>
      <c r="B624" s="30"/>
      <c r="C624" s="31"/>
      <c r="D624" s="80">
        <v>700000</v>
      </c>
      <c r="E624" s="80">
        <v>700000</v>
      </c>
      <c r="F624" s="80">
        <v>700000</v>
      </c>
    </row>
    <row r="625" spans="1:6" x14ac:dyDescent="0.25">
      <c r="A625" s="29" t="s">
        <v>571</v>
      </c>
      <c r="B625" s="30"/>
      <c r="C625" s="31"/>
      <c r="D625" s="80">
        <v>6390665</v>
      </c>
      <c r="E625" s="80">
        <v>6390665</v>
      </c>
      <c r="F625" s="80">
        <v>6390665</v>
      </c>
    </row>
    <row r="626" spans="1:6" x14ac:dyDescent="0.25">
      <c r="A626" s="45" t="s">
        <v>22</v>
      </c>
      <c r="B626" s="30" t="s">
        <v>524</v>
      </c>
      <c r="C626" s="31" t="s">
        <v>23</v>
      </c>
      <c r="D626" s="80">
        <v>892642</v>
      </c>
      <c r="E626" s="80">
        <v>892642</v>
      </c>
      <c r="F626" s="80">
        <v>892642</v>
      </c>
    </row>
    <row r="627" spans="1:6" x14ac:dyDescent="0.25">
      <c r="A627" s="29" t="s">
        <v>572</v>
      </c>
      <c r="B627" s="30" t="s">
        <v>524</v>
      </c>
      <c r="C627" s="31" t="s">
        <v>573</v>
      </c>
      <c r="D627" s="80">
        <v>2596000</v>
      </c>
      <c r="E627" s="80">
        <v>2596000</v>
      </c>
      <c r="F627" s="80">
        <v>2596000</v>
      </c>
    </row>
    <row r="628" spans="1:6" x14ac:dyDescent="0.25">
      <c r="A628" s="29" t="s">
        <v>574</v>
      </c>
      <c r="B628" s="30" t="s">
        <v>524</v>
      </c>
      <c r="C628" s="31" t="s">
        <v>575</v>
      </c>
      <c r="D628" s="99">
        <v>220000</v>
      </c>
      <c r="E628" s="99">
        <v>220000</v>
      </c>
      <c r="F628" s="99">
        <v>220000</v>
      </c>
    </row>
    <row r="629" spans="1:6" x14ac:dyDescent="0.25">
      <c r="A629" s="29" t="s">
        <v>576</v>
      </c>
      <c r="B629" s="30" t="s">
        <v>524</v>
      </c>
      <c r="C629" s="31" t="s">
        <v>577</v>
      </c>
      <c r="D629" s="92">
        <v>7162452</v>
      </c>
      <c r="E629" s="92">
        <v>7162452</v>
      </c>
      <c r="F629" s="92">
        <v>7162452</v>
      </c>
    </row>
    <row r="630" spans="1:6" x14ac:dyDescent="0.25">
      <c r="A630" s="25"/>
      <c r="B630" s="26"/>
      <c r="C630" s="27" t="s">
        <v>24</v>
      </c>
      <c r="D630" s="86">
        <v>856520920</v>
      </c>
      <c r="E630" s="86">
        <v>885011249</v>
      </c>
      <c r="F630" s="86">
        <v>882511249</v>
      </c>
    </row>
    <row r="631" spans="1:6" ht="30.75" thickBot="1" x14ac:dyDescent="0.3">
      <c r="A631" s="21" t="s">
        <v>578</v>
      </c>
      <c r="B631" s="22"/>
      <c r="C631" s="23"/>
      <c r="D631" s="88">
        <f>SUM(D630,D594,D587,D584,D572,D543)</f>
        <v>1159927444</v>
      </c>
      <c r="E631" s="88">
        <f>SUM(E630,E594,E587,E584,E572,E543)</f>
        <v>1186092733</v>
      </c>
      <c r="F631" s="88">
        <f>SUM(F630,F594,F587,F584,F572,F543)</f>
        <v>1184242733</v>
      </c>
    </row>
    <row r="632" spans="1:6" ht="30" x14ac:dyDescent="0.25">
      <c r="A632" s="24" t="s">
        <v>579</v>
      </c>
      <c r="B632" s="16"/>
      <c r="C632" s="6"/>
    </row>
    <row r="633" spans="1:6" x14ac:dyDescent="0.25">
      <c r="A633" s="14" t="s">
        <v>153</v>
      </c>
      <c r="B633" s="16"/>
      <c r="C633" s="6"/>
    </row>
    <row r="634" spans="1:6" ht="30" x14ac:dyDescent="0.25">
      <c r="A634" s="8" t="s">
        <v>41</v>
      </c>
      <c r="B634" s="16" t="s">
        <v>580</v>
      </c>
      <c r="C634" s="6" t="s">
        <v>43</v>
      </c>
      <c r="D634" s="86">
        <v>684426</v>
      </c>
      <c r="E634" s="86">
        <v>684426</v>
      </c>
      <c r="F634" s="86">
        <v>516426</v>
      </c>
    </row>
    <row r="635" spans="1:6" s="214" customFormat="1" ht="30" x14ac:dyDescent="0.25">
      <c r="A635" s="8" t="s">
        <v>1116</v>
      </c>
      <c r="B635" s="16"/>
      <c r="C635" s="6"/>
      <c r="D635" s="86"/>
      <c r="E635" s="86"/>
      <c r="F635" s="86">
        <v>168000</v>
      </c>
    </row>
    <row r="636" spans="1:6" ht="15.75" customHeight="1" x14ac:dyDescent="0.25">
      <c r="A636" s="8" t="s">
        <v>81</v>
      </c>
      <c r="B636" s="16" t="s">
        <v>580</v>
      </c>
      <c r="C636" s="6" t="s">
        <v>82</v>
      </c>
      <c r="D636" s="80">
        <v>16386</v>
      </c>
      <c r="E636" s="80">
        <v>30000</v>
      </c>
      <c r="F636" s="80">
        <v>30000</v>
      </c>
    </row>
    <row r="637" spans="1:6" x14ac:dyDescent="0.25">
      <c r="A637" s="8" t="s">
        <v>61</v>
      </c>
      <c r="B637" s="16" t="s">
        <v>580</v>
      </c>
      <c r="C637" s="6" t="s">
        <v>48</v>
      </c>
      <c r="D637" s="80">
        <v>168968</v>
      </c>
      <c r="E637" s="80">
        <v>159354</v>
      </c>
      <c r="F637" s="80">
        <v>145886</v>
      </c>
    </row>
    <row r="638" spans="1:6" x14ac:dyDescent="0.25">
      <c r="A638" s="8" t="s">
        <v>12</v>
      </c>
      <c r="B638" s="16" t="s">
        <v>580</v>
      </c>
      <c r="C638" s="6" t="s">
        <v>13</v>
      </c>
      <c r="D638" s="80">
        <v>1500</v>
      </c>
      <c r="E638" s="80">
        <v>500</v>
      </c>
      <c r="F638" s="80">
        <v>500</v>
      </c>
    </row>
    <row r="639" spans="1:6" x14ac:dyDescent="0.25">
      <c r="A639" s="29" t="s">
        <v>49</v>
      </c>
      <c r="B639" s="30" t="s">
        <v>580</v>
      </c>
      <c r="C639" s="31" t="s">
        <v>50</v>
      </c>
      <c r="D639" s="80">
        <v>1500</v>
      </c>
      <c r="E639" s="80">
        <v>500</v>
      </c>
      <c r="F639" s="80">
        <v>500</v>
      </c>
    </row>
    <row r="640" spans="1:6" x14ac:dyDescent="0.25">
      <c r="A640" s="29" t="s">
        <v>581</v>
      </c>
      <c r="B640" s="30" t="s">
        <v>580</v>
      </c>
      <c r="C640" s="31" t="s">
        <v>582</v>
      </c>
      <c r="D640" s="86">
        <v>2724000</v>
      </c>
      <c r="E640" s="86">
        <v>2724000</v>
      </c>
      <c r="F640" s="86">
        <v>2683140</v>
      </c>
    </row>
    <row r="641" spans="1:6" x14ac:dyDescent="0.25">
      <c r="A641" s="29" t="s">
        <v>55</v>
      </c>
      <c r="B641" s="30" t="s">
        <v>580</v>
      </c>
      <c r="C641" s="31" t="s">
        <v>56</v>
      </c>
      <c r="D641" s="80">
        <v>2500</v>
      </c>
      <c r="E641" s="80">
        <v>500</v>
      </c>
      <c r="F641" s="80">
        <v>500</v>
      </c>
    </row>
    <row r="642" spans="1:6" x14ac:dyDescent="0.25">
      <c r="A642" s="29" t="s">
        <v>583</v>
      </c>
      <c r="B642" s="30"/>
      <c r="C642" s="31"/>
      <c r="D642" s="80">
        <v>32000</v>
      </c>
      <c r="E642" s="80">
        <v>32000</v>
      </c>
      <c r="F642" s="80">
        <v>32000</v>
      </c>
    </row>
    <row r="643" spans="1:6" x14ac:dyDescent="0.25">
      <c r="A643" s="29" t="s">
        <v>22</v>
      </c>
      <c r="B643" s="30" t="s">
        <v>580</v>
      </c>
      <c r="C643" s="31" t="s">
        <v>23</v>
      </c>
      <c r="D643" s="80">
        <v>22563</v>
      </c>
      <c r="E643" s="80">
        <v>22563</v>
      </c>
      <c r="F643" s="80">
        <v>22563</v>
      </c>
    </row>
    <row r="644" spans="1:6" ht="30" x14ac:dyDescent="0.25">
      <c r="A644" s="29" t="s">
        <v>584</v>
      </c>
      <c r="B644" s="30" t="s">
        <v>580</v>
      </c>
      <c r="C644" s="31" t="s">
        <v>585</v>
      </c>
      <c r="D644" s="80">
        <v>200000</v>
      </c>
      <c r="E644" s="80">
        <v>200000</v>
      </c>
      <c r="F644" s="80">
        <v>200000</v>
      </c>
    </row>
    <row r="645" spans="1:6" ht="30" x14ac:dyDescent="0.25">
      <c r="A645" s="37" t="s">
        <v>586</v>
      </c>
      <c r="B645" s="40" t="s">
        <v>580</v>
      </c>
      <c r="C645" s="50" t="s">
        <v>587</v>
      </c>
      <c r="D645" s="90"/>
      <c r="E645" s="90"/>
      <c r="F645" s="90"/>
    </row>
    <row r="646" spans="1:6" x14ac:dyDescent="0.25">
      <c r="A646" s="29"/>
      <c r="B646" s="42"/>
      <c r="C646" s="31" t="s">
        <v>24</v>
      </c>
      <c r="D646" s="86">
        <v>3853843</v>
      </c>
      <c r="E646" s="86">
        <v>3853843</v>
      </c>
      <c r="F646" s="86">
        <v>3799515</v>
      </c>
    </row>
    <row r="647" spans="1:6" x14ac:dyDescent="0.25">
      <c r="A647" s="14" t="s">
        <v>604</v>
      </c>
      <c r="B647" s="16"/>
      <c r="C647" s="6"/>
    </row>
    <row r="648" spans="1:6" ht="30" x14ac:dyDescent="0.25">
      <c r="A648" s="8" t="s">
        <v>41</v>
      </c>
      <c r="B648" s="16" t="s">
        <v>605</v>
      </c>
      <c r="C648" s="6" t="s">
        <v>43</v>
      </c>
      <c r="D648" s="86">
        <v>405066</v>
      </c>
      <c r="E648" s="86">
        <v>307843</v>
      </c>
      <c r="F648" s="86">
        <v>307843</v>
      </c>
    </row>
    <row r="649" spans="1:6" x14ac:dyDescent="0.25">
      <c r="A649" s="8" t="s">
        <v>61</v>
      </c>
      <c r="B649" s="16" t="s">
        <v>605</v>
      </c>
      <c r="C649" s="6" t="s">
        <v>48</v>
      </c>
      <c r="D649" s="80">
        <v>355234</v>
      </c>
      <c r="E649" s="80">
        <v>355234</v>
      </c>
      <c r="F649" s="80">
        <v>334440</v>
      </c>
    </row>
    <row r="650" spans="1:6" x14ac:dyDescent="0.25">
      <c r="A650" s="8" t="s">
        <v>81</v>
      </c>
      <c r="B650" s="16" t="s">
        <v>605</v>
      </c>
      <c r="C650" s="6" t="s">
        <v>82</v>
      </c>
      <c r="D650" s="80">
        <v>10000</v>
      </c>
      <c r="E650" s="80">
        <v>10000</v>
      </c>
      <c r="F650" s="80">
        <v>10000</v>
      </c>
    </row>
    <row r="651" spans="1:6" ht="30" x14ac:dyDescent="0.25">
      <c r="A651" s="8" t="s">
        <v>606</v>
      </c>
      <c r="B651" s="16" t="s">
        <v>605</v>
      </c>
      <c r="C651" s="6" t="s">
        <v>607</v>
      </c>
      <c r="D651" s="86">
        <v>609833</v>
      </c>
      <c r="E651" s="86">
        <v>707056</v>
      </c>
      <c r="F651" s="86">
        <v>707056</v>
      </c>
    </row>
    <row r="652" spans="1:6" x14ac:dyDescent="0.25">
      <c r="A652" s="10" t="s">
        <v>22</v>
      </c>
      <c r="B652" s="17" t="s">
        <v>605</v>
      </c>
      <c r="C652" s="12" t="s">
        <v>23</v>
      </c>
      <c r="D652" s="81">
        <v>6149</v>
      </c>
      <c r="E652" s="81">
        <v>6149</v>
      </c>
      <c r="F652" s="81">
        <v>6149</v>
      </c>
    </row>
    <row r="653" spans="1:6" x14ac:dyDescent="0.25">
      <c r="A653" s="8"/>
      <c r="B653" s="13"/>
      <c r="C653" s="6" t="s">
        <v>24</v>
      </c>
      <c r="D653" s="86">
        <v>1386282</v>
      </c>
      <c r="E653" s="86">
        <v>1386282</v>
      </c>
      <c r="F653" s="86">
        <v>1365488</v>
      </c>
    </row>
    <row r="654" spans="1:6" ht="30" x14ac:dyDescent="0.25">
      <c r="A654" s="14" t="s">
        <v>608</v>
      </c>
      <c r="B654" s="13"/>
      <c r="C654" s="6"/>
    </row>
    <row r="655" spans="1:6" ht="30" x14ac:dyDescent="0.25">
      <c r="A655" s="8" t="s">
        <v>41</v>
      </c>
      <c r="B655" s="16" t="s">
        <v>609</v>
      </c>
      <c r="C655" s="6" t="s">
        <v>43</v>
      </c>
      <c r="D655" s="86">
        <v>2189894</v>
      </c>
      <c r="E655" s="86">
        <v>2128644</v>
      </c>
      <c r="F655" s="86">
        <v>2128644</v>
      </c>
    </row>
    <row r="656" spans="1:6" ht="30" x14ac:dyDescent="0.25">
      <c r="A656" s="8" t="s">
        <v>1116</v>
      </c>
      <c r="B656" s="16"/>
      <c r="C656" s="6"/>
      <c r="D656" s="86"/>
      <c r="E656" s="86">
        <v>61250</v>
      </c>
      <c r="F656" s="86">
        <v>61250</v>
      </c>
    </row>
    <row r="657" spans="1:6" x14ac:dyDescent="0.25">
      <c r="A657" s="8" t="s">
        <v>81</v>
      </c>
      <c r="B657" s="16" t="s">
        <v>609</v>
      </c>
      <c r="C657" s="6" t="s">
        <v>82</v>
      </c>
      <c r="D657" s="80">
        <v>25022</v>
      </c>
      <c r="E657" s="80">
        <v>25022</v>
      </c>
      <c r="F657" s="80">
        <v>21022</v>
      </c>
    </row>
    <row r="658" spans="1:6" x14ac:dyDescent="0.25">
      <c r="A658" s="8" t="s">
        <v>61</v>
      </c>
      <c r="B658" s="16" t="s">
        <v>609</v>
      </c>
      <c r="C658" s="6" t="s">
        <v>48</v>
      </c>
      <c r="D658" s="80">
        <v>57314</v>
      </c>
      <c r="E658" s="80">
        <v>57314</v>
      </c>
      <c r="F658" s="80">
        <v>51065</v>
      </c>
    </row>
    <row r="659" spans="1:6" x14ac:dyDescent="0.25">
      <c r="A659" s="8" t="s">
        <v>12</v>
      </c>
      <c r="B659" s="16" t="s">
        <v>609</v>
      </c>
      <c r="C659" s="6" t="s">
        <v>13</v>
      </c>
      <c r="D659" s="80">
        <v>600</v>
      </c>
      <c r="E659" s="80">
        <v>600</v>
      </c>
      <c r="F659" s="80">
        <v>600</v>
      </c>
    </row>
    <row r="660" spans="1:6" ht="30" x14ac:dyDescent="0.25">
      <c r="A660" s="8" t="s">
        <v>610</v>
      </c>
      <c r="B660" s="16" t="s">
        <v>609</v>
      </c>
      <c r="C660" s="6" t="s">
        <v>611</v>
      </c>
      <c r="D660" s="86">
        <v>17052</v>
      </c>
      <c r="E660" s="86">
        <v>17052</v>
      </c>
      <c r="F660" s="86">
        <v>17052</v>
      </c>
    </row>
    <row r="661" spans="1:6" x14ac:dyDescent="0.25">
      <c r="A661" s="8" t="s">
        <v>612</v>
      </c>
      <c r="B661" s="16" t="s">
        <v>609</v>
      </c>
      <c r="C661" s="6" t="s">
        <v>613</v>
      </c>
      <c r="D661" s="80">
        <v>600000</v>
      </c>
      <c r="E661" s="80">
        <v>600000</v>
      </c>
      <c r="F661" s="80">
        <v>600000</v>
      </c>
    </row>
    <row r="662" spans="1:6" x14ac:dyDescent="0.25">
      <c r="A662" s="8" t="s">
        <v>205</v>
      </c>
      <c r="B662" s="16" t="s">
        <v>609</v>
      </c>
      <c r="C662" s="6" t="s">
        <v>206</v>
      </c>
      <c r="D662" s="86">
        <v>1409145</v>
      </c>
      <c r="E662" s="86">
        <v>1409145</v>
      </c>
      <c r="F662" s="86">
        <v>1409145</v>
      </c>
    </row>
    <row r="663" spans="1:6" ht="30" x14ac:dyDescent="0.25">
      <c r="A663" s="8" t="s">
        <v>614</v>
      </c>
      <c r="B663" s="16" t="s">
        <v>609</v>
      </c>
      <c r="C663" s="6" t="s">
        <v>615</v>
      </c>
      <c r="D663" s="86">
        <v>469911</v>
      </c>
      <c r="E663" s="86">
        <v>469911</v>
      </c>
      <c r="F663" s="86">
        <v>469911</v>
      </c>
    </row>
    <row r="664" spans="1:6" x14ac:dyDescent="0.25">
      <c r="A664" s="8" t="s">
        <v>616</v>
      </c>
      <c r="B664" s="16" t="s">
        <v>609</v>
      </c>
      <c r="C664" s="6" t="s">
        <v>617</v>
      </c>
      <c r="D664" s="86">
        <v>1284448</v>
      </c>
      <c r="E664" s="86">
        <v>1284448</v>
      </c>
      <c r="F664" s="86">
        <v>1284448</v>
      </c>
    </row>
    <row r="665" spans="1:6" x14ac:dyDescent="0.25">
      <c r="A665" s="32" t="s">
        <v>22</v>
      </c>
      <c r="B665" s="16" t="s">
        <v>609</v>
      </c>
      <c r="C665" s="6" t="s">
        <v>23</v>
      </c>
      <c r="D665" s="80">
        <v>96529</v>
      </c>
      <c r="E665" s="80">
        <v>96529</v>
      </c>
      <c r="F665" s="80">
        <v>96529</v>
      </c>
    </row>
    <row r="666" spans="1:6" ht="30" x14ac:dyDescent="0.25">
      <c r="A666" s="10" t="s">
        <v>504</v>
      </c>
      <c r="B666" s="17" t="s">
        <v>609</v>
      </c>
      <c r="C666" s="12" t="s">
        <v>618</v>
      </c>
      <c r="D666" s="81"/>
      <c r="E666" s="81"/>
      <c r="F666" s="81"/>
    </row>
    <row r="667" spans="1:6" x14ac:dyDescent="0.25">
      <c r="A667" s="8"/>
      <c r="B667" s="13"/>
      <c r="C667" s="6" t="s">
        <v>24</v>
      </c>
      <c r="D667" s="101">
        <v>6149915</v>
      </c>
      <c r="E667" s="101">
        <v>6149915</v>
      </c>
      <c r="F667" s="101">
        <v>6139666</v>
      </c>
    </row>
    <row r="668" spans="1:6" ht="30" x14ac:dyDescent="0.25">
      <c r="A668" s="14" t="s">
        <v>619</v>
      </c>
      <c r="B668" s="13"/>
      <c r="C668" s="6"/>
    </row>
    <row r="669" spans="1:6" ht="30" x14ac:dyDescent="0.25">
      <c r="A669" s="8" t="s">
        <v>41</v>
      </c>
      <c r="B669" s="16" t="s">
        <v>620</v>
      </c>
      <c r="C669" s="6" t="s">
        <v>43</v>
      </c>
      <c r="D669" s="86">
        <v>576577</v>
      </c>
      <c r="E669" s="86">
        <v>450577</v>
      </c>
      <c r="F669" s="86">
        <v>450577</v>
      </c>
    </row>
    <row r="670" spans="1:6" ht="30" x14ac:dyDescent="0.25">
      <c r="A670" s="8" t="s">
        <v>1116</v>
      </c>
      <c r="B670" s="16"/>
      <c r="C670" s="6"/>
      <c r="D670" s="86"/>
      <c r="E670" s="86">
        <v>126000</v>
      </c>
      <c r="F670" s="86">
        <v>126000</v>
      </c>
    </row>
    <row r="671" spans="1:6" x14ac:dyDescent="0.25">
      <c r="A671" s="10" t="s">
        <v>61</v>
      </c>
      <c r="B671" s="17" t="s">
        <v>620</v>
      </c>
      <c r="C671" s="12" t="s">
        <v>48</v>
      </c>
      <c r="D671" s="81">
        <v>2400</v>
      </c>
      <c r="E671" s="81">
        <v>2400</v>
      </c>
      <c r="F671" s="81">
        <v>2400</v>
      </c>
    </row>
    <row r="672" spans="1:6" x14ac:dyDescent="0.25">
      <c r="A672" s="8"/>
      <c r="B672" s="13"/>
      <c r="C672" s="6" t="s">
        <v>24</v>
      </c>
      <c r="D672" s="86">
        <v>578977</v>
      </c>
      <c r="E672" s="86">
        <v>578977</v>
      </c>
      <c r="F672" s="86">
        <v>578977</v>
      </c>
    </row>
    <row r="673" spans="1:6" ht="30" x14ac:dyDescent="0.25">
      <c r="A673" s="14" t="s">
        <v>621</v>
      </c>
      <c r="B673" s="13"/>
      <c r="C673" s="6"/>
    </row>
    <row r="674" spans="1:6" x14ac:dyDescent="0.25">
      <c r="A674" s="29" t="s">
        <v>622</v>
      </c>
      <c r="B674" s="30" t="s">
        <v>623</v>
      </c>
      <c r="C674" s="31" t="s">
        <v>624</v>
      </c>
      <c r="D674" s="80">
        <v>1258136</v>
      </c>
      <c r="E674" s="80">
        <v>1258136</v>
      </c>
      <c r="F674" s="80">
        <v>1258136</v>
      </c>
    </row>
    <row r="675" spans="1:6" x14ac:dyDescent="0.25">
      <c r="A675" s="29" t="s">
        <v>45</v>
      </c>
      <c r="B675" s="30" t="s">
        <v>623</v>
      </c>
      <c r="C675" s="31" t="s">
        <v>46</v>
      </c>
      <c r="D675" s="80">
        <v>838437</v>
      </c>
      <c r="E675" s="80">
        <v>838437</v>
      </c>
      <c r="F675" s="80">
        <v>838437</v>
      </c>
    </row>
    <row r="676" spans="1:6" x14ac:dyDescent="0.25">
      <c r="A676" s="29" t="s">
        <v>81</v>
      </c>
      <c r="B676" s="30" t="s">
        <v>623</v>
      </c>
      <c r="C676" s="31" t="s">
        <v>82</v>
      </c>
      <c r="D676" s="80">
        <v>1578800</v>
      </c>
      <c r="E676" s="80">
        <v>1578800</v>
      </c>
      <c r="F676" s="80">
        <v>1578800</v>
      </c>
    </row>
    <row r="677" spans="1:6" x14ac:dyDescent="0.25">
      <c r="A677" s="29" t="s">
        <v>61</v>
      </c>
      <c r="B677" s="30" t="s">
        <v>623</v>
      </c>
      <c r="C677" s="31" t="s">
        <v>48</v>
      </c>
      <c r="D677" s="80">
        <v>52016936</v>
      </c>
      <c r="E677" s="80">
        <v>52016936</v>
      </c>
      <c r="F677" s="80">
        <v>52016936</v>
      </c>
    </row>
    <row r="678" spans="1:6" x14ac:dyDescent="0.25">
      <c r="A678" s="29" t="s">
        <v>625</v>
      </c>
      <c r="B678" s="30" t="s">
        <v>623</v>
      </c>
      <c r="C678" s="31" t="s">
        <v>626</v>
      </c>
      <c r="D678" s="80">
        <v>1274200</v>
      </c>
      <c r="E678" s="80">
        <v>1274200</v>
      </c>
      <c r="F678" s="80">
        <v>1274200</v>
      </c>
    </row>
    <row r="679" spans="1:6" x14ac:dyDescent="0.25">
      <c r="A679" s="29" t="s">
        <v>627</v>
      </c>
      <c r="B679" s="30" t="s">
        <v>623</v>
      </c>
      <c r="C679" s="31" t="s">
        <v>628</v>
      </c>
      <c r="D679" s="86">
        <v>3400402</v>
      </c>
      <c r="E679" s="86">
        <v>3400402</v>
      </c>
      <c r="F679" s="86">
        <v>3400402</v>
      </c>
    </row>
    <row r="680" spans="1:6" x14ac:dyDescent="0.25">
      <c r="A680" s="29" t="s">
        <v>629</v>
      </c>
      <c r="B680" s="30" t="s">
        <v>623</v>
      </c>
      <c r="C680" s="31" t="s">
        <v>630</v>
      </c>
      <c r="D680" s="86">
        <v>2518874</v>
      </c>
      <c r="E680" s="86">
        <v>2518874</v>
      </c>
      <c r="F680" s="86">
        <v>2518874</v>
      </c>
    </row>
    <row r="681" spans="1:6" x14ac:dyDescent="0.25">
      <c r="A681" s="29" t="s">
        <v>631</v>
      </c>
      <c r="B681" s="30" t="s">
        <v>623</v>
      </c>
      <c r="C681" s="31" t="s">
        <v>632</v>
      </c>
      <c r="D681" s="86">
        <v>6096779</v>
      </c>
      <c r="E681" s="86">
        <v>6096779</v>
      </c>
      <c r="F681" s="86">
        <v>6096779</v>
      </c>
    </row>
    <row r="682" spans="1:6" x14ac:dyDescent="0.25">
      <c r="A682" s="29" t="s">
        <v>633</v>
      </c>
      <c r="B682" s="30" t="s">
        <v>623</v>
      </c>
      <c r="C682" s="31" t="s">
        <v>634</v>
      </c>
      <c r="D682" s="86">
        <v>21920001</v>
      </c>
      <c r="E682" s="86">
        <v>21920001</v>
      </c>
      <c r="F682" s="86">
        <v>21697029</v>
      </c>
    </row>
    <row r="683" spans="1:6" x14ac:dyDescent="0.25">
      <c r="A683" s="29" t="s">
        <v>635</v>
      </c>
      <c r="B683" s="30" t="s">
        <v>623</v>
      </c>
      <c r="C683" s="31" t="s">
        <v>636</v>
      </c>
      <c r="D683" s="86">
        <v>8018685</v>
      </c>
      <c r="E683" s="86">
        <v>8018685</v>
      </c>
      <c r="F683" s="86">
        <v>7899965</v>
      </c>
    </row>
    <row r="684" spans="1:6" x14ac:dyDescent="0.25">
      <c r="A684" s="29" t="s">
        <v>637</v>
      </c>
      <c r="B684" s="30" t="s">
        <v>623</v>
      </c>
      <c r="C684" s="31" t="s">
        <v>638</v>
      </c>
      <c r="D684" s="80">
        <v>21226064</v>
      </c>
      <c r="E684" s="80">
        <v>21226064</v>
      </c>
      <c r="F684" s="80">
        <v>21226064</v>
      </c>
    </row>
    <row r="685" spans="1:6" x14ac:dyDescent="0.25">
      <c r="A685" s="29" t="s">
        <v>639</v>
      </c>
      <c r="B685" s="30" t="s">
        <v>623</v>
      </c>
      <c r="C685" s="31" t="s">
        <v>640</v>
      </c>
      <c r="D685" s="86">
        <v>8597911</v>
      </c>
      <c r="E685" s="86">
        <v>8597911</v>
      </c>
      <c r="F685" s="86">
        <v>8562705</v>
      </c>
    </row>
    <row r="686" spans="1:6" x14ac:dyDescent="0.25">
      <c r="A686" s="29" t="s">
        <v>641</v>
      </c>
      <c r="B686" s="30" t="s">
        <v>623</v>
      </c>
      <c r="C686" s="31" t="s">
        <v>642</v>
      </c>
      <c r="D686" s="86">
        <v>1925980</v>
      </c>
      <c r="E686" s="86">
        <v>1925980</v>
      </c>
      <c r="F686" s="86">
        <v>1925980</v>
      </c>
    </row>
    <row r="687" spans="1:6" x14ac:dyDescent="0.25">
      <c r="A687" s="29" t="s">
        <v>643</v>
      </c>
      <c r="B687" s="30" t="s">
        <v>623</v>
      </c>
      <c r="C687" s="31" t="s">
        <v>644</v>
      </c>
      <c r="D687" s="86">
        <v>4348990</v>
      </c>
      <c r="E687" s="86">
        <v>4348990</v>
      </c>
      <c r="F687" s="86">
        <v>4348990</v>
      </c>
    </row>
    <row r="688" spans="1:6" x14ac:dyDescent="0.25">
      <c r="A688" s="29" t="s">
        <v>645</v>
      </c>
      <c r="B688" s="30" t="s">
        <v>623</v>
      </c>
      <c r="C688" s="31" t="s">
        <v>646</v>
      </c>
      <c r="D688" s="86">
        <v>5850564</v>
      </c>
      <c r="E688" s="86">
        <v>5850564</v>
      </c>
      <c r="F688" s="86">
        <v>5775564</v>
      </c>
    </row>
    <row r="689" spans="1:6" x14ac:dyDescent="0.25">
      <c r="A689" s="29" t="s">
        <v>647</v>
      </c>
      <c r="B689" s="30" t="s">
        <v>623</v>
      </c>
      <c r="C689" s="31" t="s">
        <v>648</v>
      </c>
      <c r="D689" s="86">
        <v>6477777</v>
      </c>
      <c r="E689" s="86">
        <v>6477777</v>
      </c>
      <c r="F689" s="86">
        <v>5694768</v>
      </c>
    </row>
    <row r="690" spans="1:6" x14ac:dyDescent="0.25">
      <c r="A690" s="29" t="s">
        <v>649</v>
      </c>
      <c r="B690" s="30"/>
      <c r="C690" s="31"/>
      <c r="D690" s="80">
        <v>3394070</v>
      </c>
      <c r="E690" s="80">
        <v>2759052</v>
      </c>
      <c r="F690" s="80">
        <v>2759052</v>
      </c>
    </row>
    <row r="691" spans="1:6" x14ac:dyDescent="0.25">
      <c r="A691" s="29" t="s">
        <v>650</v>
      </c>
      <c r="B691" s="30"/>
      <c r="C691" s="31"/>
      <c r="D691" s="80">
        <v>2759052</v>
      </c>
      <c r="E691" s="80">
        <v>3394070</v>
      </c>
      <c r="F691" s="80">
        <v>3394070</v>
      </c>
    </row>
    <row r="692" spans="1:6" x14ac:dyDescent="0.25">
      <c r="A692" s="29" t="s">
        <v>409</v>
      </c>
      <c r="B692" s="30" t="s">
        <v>623</v>
      </c>
      <c r="C692" s="31" t="s">
        <v>410</v>
      </c>
      <c r="D692" s="86">
        <v>2000000</v>
      </c>
      <c r="E692" s="86">
        <v>2000000</v>
      </c>
      <c r="F692" s="86">
        <v>2000000</v>
      </c>
    </row>
    <row r="693" spans="1:6" x14ac:dyDescent="0.25">
      <c r="A693" s="29" t="s">
        <v>651</v>
      </c>
      <c r="B693" s="30" t="s">
        <v>623</v>
      </c>
      <c r="C693" s="31" t="s">
        <v>652</v>
      </c>
      <c r="D693" s="80">
        <v>11455381</v>
      </c>
      <c r="E693" s="80">
        <v>11455381</v>
      </c>
      <c r="F693" s="80">
        <v>11305381</v>
      </c>
    </row>
    <row r="694" spans="1:6" ht="30" x14ac:dyDescent="0.25">
      <c r="A694" s="29" t="s">
        <v>653</v>
      </c>
      <c r="B694" s="30" t="s">
        <v>623</v>
      </c>
      <c r="C694" s="31" t="s">
        <v>654</v>
      </c>
      <c r="D694" s="86">
        <v>2542590</v>
      </c>
      <c r="E694" s="86">
        <v>2542590</v>
      </c>
      <c r="F694" s="86">
        <v>2542590</v>
      </c>
    </row>
    <row r="695" spans="1:6" x14ac:dyDescent="0.25">
      <c r="A695" s="8" t="s">
        <v>655</v>
      </c>
      <c r="B695" s="16" t="s">
        <v>623</v>
      </c>
      <c r="C695" s="6" t="s">
        <v>656</v>
      </c>
      <c r="D695" s="86">
        <v>7863195</v>
      </c>
      <c r="E695" s="86">
        <v>7863195</v>
      </c>
      <c r="F695" s="86">
        <v>7863195</v>
      </c>
    </row>
    <row r="696" spans="1:6" x14ac:dyDescent="0.25">
      <c r="A696" s="8" t="s">
        <v>657</v>
      </c>
      <c r="B696" s="16" t="s">
        <v>623</v>
      </c>
      <c r="C696" s="6" t="s">
        <v>658</v>
      </c>
      <c r="D696" s="86">
        <v>3927845</v>
      </c>
      <c r="E696" s="86">
        <v>3927845</v>
      </c>
      <c r="F696" s="86">
        <v>3927845</v>
      </c>
    </row>
    <row r="697" spans="1:6" x14ac:dyDescent="0.25">
      <c r="A697" s="8" t="s">
        <v>659</v>
      </c>
      <c r="B697" s="16" t="s">
        <v>623</v>
      </c>
      <c r="C697" s="6" t="s">
        <v>660</v>
      </c>
      <c r="D697" s="86">
        <v>14497534</v>
      </c>
      <c r="E697" s="86">
        <v>14497534</v>
      </c>
      <c r="F697" s="86">
        <v>14497534</v>
      </c>
    </row>
    <row r="698" spans="1:6" x14ac:dyDescent="0.25">
      <c r="A698" s="8" t="s">
        <v>661</v>
      </c>
      <c r="B698" s="16" t="s">
        <v>623</v>
      </c>
      <c r="C698" s="6" t="s">
        <v>662</v>
      </c>
      <c r="D698" s="86">
        <v>5189043</v>
      </c>
      <c r="E698" s="86">
        <v>5189043</v>
      </c>
      <c r="F698" s="86">
        <v>5189043</v>
      </c>
    </row>
    <row r="699" spans="1:6" ht="30" x14ac:dyDescent="0.25">
      <c r="A699" s="8" t="s">
        <v>663</v>
      </c>
      <c r="B699" s="16" t="s">
        <v>623</v>
      </c>
      <c r="C699" s="6" t="s">
        <v>664</v>
      </c>
      <c r="D699" s="86">
        <v>2147492</v>
      </c>
      <c r="E699" s="86">
        <v>2147492</v>
      </c>
      <c r="F699" s="86">
        <v>2147492</v>
      </c>
    </row>
    <row r="700" spans="1:6" x14ac:dyDescent="0.25">
      <c r="A700" s="8" t="s">
        <v>665</v>
      </c>
      <c r="B700" s="16" t="s">
        <v>623</v>
      </c>
      <c r="C700" s="6" t="s">
        <v>666</v>
      </c>
      <c r="D700" s="86">
        <v>22357432</v>
      </c>
      <c r="E700" s="86">
        <v>22357432</v>
      </c>
      <c r="F700" s="86">
        <v>22297226</v>
      </c>
    </row>
    <row r="701" spans="1:6" x14ac:dyDescent="0.25">
      <c r="A701" s="8" t="s">
        <v>667</v>
      </c>
      <c r="B701" s="16" t="s">
        <v>623</v>
      </c>
      <c r="C701" s="6" t="s">
        <v>668</v>
      </c>
      <c r="D701" s="86">
        <v>10711864</v>
      </c>
      <c r="E701" s="86">
        <v>10711864</v>
      </c>
      <c r="F701" s="86">
        <v>10711864</v>
      </c>
    </row>
    <row r="702" spans="1:6" x14ac:dyDescent="0.25">
      <c r="A702" s="10" t="s">
        <v>22</v>
      </c>
      <c r="B702" s="17" t="s">
        <v>623</v>
      </c>
      <c r="C702" s="12" t="s">
        <v>23</v>
      </c>
      <c r="D702" s="81">
        <v>2527657</v>
      </c>
      <c r="E702" s="81">
        <v>2527657</v>
      </c>
      <c r="F702" s="81">
        <v>2527657</v>
      </c>
    </row>
    <row r="703" spans="1:6" x14ac:dyDescent="0.25">
      <c r="A703" s="8"/>
      <c r="B703" s="13"/>
      <c r="C703" s="6" t="s">
        <v>24</v>
      </c>
      <c r="D703" s="86">
        <v>238721691</v>
      </c>
      <c r="E703" s="86">
        <v>238721691</v>
      </c>
      <c r="F703" s="86">
        <v>237276578</v>
      </c>
    </row>
    <row r="704" spans="1:6" x14ac:dyDescent="0.25">
      <c r="A704" s="14" t="s">
        <v>669</v>
      </c>
      <c r="B704" s="13"/>
      <c r="C704" s="6"/>
    </row>
    <row r="705" spans="1:6" ht="30" x14ac:dyDescent="0.25">
      <c r="A705" s="29" t="s">
        <v>41</v>
      </c>
      <c r="B705" s="30" t="s">
        <v>670</v>
      </c>
      <c r="C705" s="39" t="s">
        <v>43</v>
      </c>
      <c r="D705" s="86">
        <v>62255235</v>
      </c>
      <c r="E705" s="86">
        <v>62255235</v>
      </c>
      <c r="F705" s="86">
        <v>62115935</v>
      </c>
    </row>
    <row r="706" spans="1:6" s="214" customFormat="1" ht="30" x14ac:dyDescent="0.25">
      <c r="A706" s="29" t="s">
        <v>1116</v>
      </c>
      <c r="B706" s="30"/>
      <c r="C706" s="39"/>
      <c r="D706" s="86"/>
      <c r="E706" s="86"/>
      <c r="F706" s="86">
        <v>139300</v>
      </c>
    </row>
    <row r="707" spans="1:6" x14ac:dyDescent="0.25">
      <c r="A707" s="29" t="s">
        <v>45</v>
      </c>
      <c r="B707" s="30" t="s">
        <v>670</v>
      </c>
      <c r="C707" s="39" t="s">
        <v>46</v>
      </c>
      <c r="D707" s="86">
        <v>1009529</v>
      </c>
      <c r="E707" s="86">
        <v>1009529</v>
      </c>
      <c r="F707" s="86">
        <v>1009529</v>
      </c>
    </row>
    <row r="708" spans="1:6" x14ac:dyDescent="0.25">
      <c r="A708" s="29" t="s">
        <v>61</v>
      </c>
      <c r="B708" s="30" t="s">
        <v>670</v>
      </c>
      <c r="C708" s="39" t="s">
        <v>48</v>
      </c>
      <c r="D708" s="89">
        <v>10384394</v>
      </c>
      <c r="E708" s="89">
        <v>10384394</v>
      </c>
      <c r="F708" s="89">
        <v>10384394</v>
      </c>
    </row>
    <row r="709" spans="1:6" x14ac:dyDescent="0.25">
      <c r="A709" s="29" t="s">
        <v>12</v>
      </c>
      <c r="B709" s="30" t="s">
        <v>670</v>
      </c>
      <c r="C709" s="39" t="s">
        <v>13</v>
      </c>
      <c r="D709" s="80">
        <v>450523</v>
      </c>
      <c r="E709" s="80">
        <v>450523</v>
      </c>
      <c r="F709" s="80">
        <v>450523</v>
      </c>
    </row>
    <row r="710" spans="1:6" x14ac:dyDescent="0.25">
      <c r="A710" s="29" t="s">
        <v>671</v>
      </c>
      <c r="B710" s="30" t="s">
        <v>670</v>
      </c>
      <c r="C710" s="39" t="s">
        <v>672</v>
      </c>
      <c r="D710" s="80">
        <v>3207832</v>
      </c>
      <c r="E710" s="80">
        <v>3207832</v>
      </c>
      <c r="F710" s="80">
        <v>3207832</v>
      </c>
    </row>
    <row r="711" spans="1:6" x14ac:dyDescent="0.25">
      <c r="A711" s="29" t="s">
        <v>673</v>
      </c>
      <c r="B711" s="30" t="s">
        <v>670</v>
      </c>
      <c r="C711" s="39" t="s">
        <v>674</v>
      </c>
    </row>
    <row r="712" spans="1:6" x14ac:dyDescent="0.25">
      <c r="A712" s="29" t="s">
        <v>675</v>
      </c>
      <c r="B712" s="30" t="s">
        <v>670</v>
      </c>
      <c r="C712" s="39" t="s">
        <v>676</v>
      </c>
      <c r="D712" s="80">
        <v>237898</v>
      </c>
      <c r="E712" s="80">
        <v>237898</v>
      </c>
      <c r="F712" s="80">
        <v>237898</v>
      </c>
    </row>
    <row r="713" spans="1:6" ht="30" x14ac:dyDescent="0.25">
      <c r="A713" s="29" t="s">
        <v>677</v>
      </c>
      <c r="B713" s="30" t="s">
        <v>670</v>
      </c>
      <c r="C713" s="39" t="s">
        <v>678</v>
      </c>
      <c r="D713" s="80">
        <v>1070968</v>
      </c>
      <c r="E713" s="80">
        <v>1070968</v>
      </c>
      <c r="F713" s="80">
        <v>1070968</v>
      </c>
    </row>
    <row r="714" spans="1:6" x14ac:dyDescent="0.25">
      <c r="A714" s="29" t="s">
        <v>679</v>
      </c>
      <c r="B714" s="30" t="s">
        <v>670</v>
      </c>
      <c r="C714" s="39" t="s">
        <v>680</v>
      </c>
      <c r="D714" s="86">
        <v>11487590</v>
      </c>
      <c r="E714" s="86">
        <v>9592923</v>
      </c>
      <c r="F714" s="86">
        <v>9592923</v>
      </c>
    </row>
    <row r="715" spans="1:6" ht="30" x14ac:dyDescent="0.25">
      <c r="A715" s="29" t="s">
        <v>681</v>
      </c>
      <c r="B715" s="30" t="s">
        <v>670</v>
      </c>
      <c r="C715" s="39" t="s">
        <v>682</v>
      </c>
      <c r="D715" s="86">
        <v>77892</v>
      </c>
      <c r="E715" s="86">
        <v>77892</v>
      </c>
      <c r="F715" s="86">
        <v>77892</v>
      </c>
    </row>
    <row r="716" spans="1:6" x14ac:dyDescent="0.25">
      <c r="A716" s="29" t="s">
        <v>409</v>
      </c>
      <c r="B716" s="30" t="s">
        <v>670</v>
      </c>
      <c r="C716" s="39" t="s">
        <v>410</v>
      </c>
      <c r="D716" s="80">
        <v>250000</v>
      </c>
      <c r="E716" s="80">
        <v>250000</v>
      </c>
      <c r="F716" s="80">
        <v>250000</v>
      </c>
    </row>
    <row r="717" spans="1:6" ht="30" x14ac:dyDescent="0.25">
      <c r="A717" s="29" t="s">
        <v>385</v>
      </c>
      <c r="B717" s="30" t="s">
        <v>670</v>
      </c>
      <c r="C717" s="39" t="s">
        <v>386</v>
      </c>
      <c r="D717" s="86">
        <v>16648000</v>
      </c>
      <c r="E717" s="86">
        <v>19156000</v>
      </c>
      <c r="F717" s="86">
        <v>17798000</v>
      </c>
    </row>
    <row r="718" spans="1:6" ht="30" x14ac:dyDescent="0.25">
      <c r="A718" s="29" t="s">
        <v>683</v>
      </c>
      <c r="B718" s="30" t="s">
        <v>670</v>
      </c>
      <c r="C718" s="39" t="s">
        <v>684</v>
      </c>
      <c r="D718" s="89">
        <v>2211693</v>
      </c>
      <c r="E718" s="89">
        <v>2211693</v>
      </c>
      <c r="F718" s="89">
        <v>2211693</v>
      </c>
    </row>
    <row r="719" spans="1:6" x14ac:dyDescent="0.25">
      <c r="A719" s="37" t="s">
        <v>22</v>
      </c>
      <c r="B719" s="40" t="s">
        <v>670</v>
      </c>
      <c r="C719" s="50" t="s">
        <v>23</v>
      </c>
      <c r="D719" s="81">
        <v>5743921</v>
      </c>
      <c r="E719" s="81">
        <v>5743921</v>
      </c>
      <c r="F719" s="81">
        <v>5743921</v>
      </c>
    </row>
    <row r="720" spans="1:6" x14ac:dyDescent="0.25">
      <c r="A720" s="29"/>
      <c r="B720" s="42"/>
      <c r="C720" s="39" t="s">
        <v>24</v>
      </c>
      <c r="D720" s="89">
        <v>115035475</v>
      </c>
      <c r="E720" s="89">
        <v>115648808</v>
      </c>
      <c r="F720" s="89">
        <v>114290808</v>
      </c>
    </row>
    <row r="721" spans="1:6" x14ac:dyDescent="0.25">
      <c r="A721" s="14" t="s">
        <v>685</v>
      </c>
      <c r="B721" s="13"/>
      <c r="C721" s="33"/>
    </row>
    <row r="722" spans="1:6" x14ac:dyDescent="0.25">
      <c r="A722" s="10" t="s">
        <v>61</v>
      </c>
      <c r="B722" s="28" t="s">
        <v>686</v>
      </c>
      <c r="C722" s="43" t="s">
        <v>48</v>
      </c>
      <c r="D722" s="81">
        <v>64021</v>
      </c>
      <c r="E722" s="81">
        <v>64021</v>
      </c>
      <c r="F722" s="81">
        <v>63061</v>
      </c>
    </row>
    <row r="723" spans="1:6" x14ac:dyDescent="0.25">
      <c r="A723" s="8"/>
      <c r="B723" s="13"/>
      <c r="C723" s="33" t="s">
        <v>24</v>
      </c>
      <c r="D723" s="80">
        <v>64021</v>
      </c>
      <c r="E723" s="80">
        <v>64021</v>
      </c>
      <c r="F723" s="80">
        <v>63061</v>
      </c>
    </row>
    <row r="724" spans="1:6" ht="30" x14ac:dyDescent="0.25">
      <c r="A724" s="14" t="s">
        <v>1131</v>
      </c>
      <c r="B724" s="13"/>
      <c r="C724" s="33"/>
    </row>
    <row r="725" spans="1:6" ht="30" x14ac:dyDescent="0.25">
      <c r="A725" s="8" t="s">
        <v>41</v>
      </c>
      <c r="B725" s="16" t="s">
        <v>687</v>
      </c>
      <c r="C725" s="33" t="s">
        <v>43</v>
      </c>
      <c r="D725" s="86">
        <v>570979</v>
      </c>
      <c r="E725" s="86">
        <v>570979</v>
      </c>
      <c r="F725" s="86">
        <v>570979</v>
      </c>
    </row>
    <row r="726" spans="1:6" x14ac:dyDescent="0.25">
      <c r="A726" s="8" t="s">
        <v>61</v>
      </c>
      <c r="B726" s="16" t="s">
        <v>687</v>
      </c>
      <c r="C726" s="33" t="s">
        <v>48</v>
      </c>
      <c r="D726" s="80">
        <v>133360</v>
      </c>
      <c r="E726" s="80">
        <v>133360</v>
      </c>
      <c r="F726" s="80">
        <v>233360</v>
      </c>
    </row>
    <row r="727" spans="1:6" x14ac:dyDescent="0.25">
      <c r="A727" s="29" t="s">
        <v>12</v>
      </c>
      <c r="B727" s="30" t="s">
        <v>687</v>
      </c>
      <c r="C727" s="39" t="s">
        <v>13</v>
      </c>
      <c r="D727" s="80">
        <v>1804</v>
      </c>
      <c r="E727" s="80">
        <v>1804</v>
      </c>
      <c r="F727" s="80">
        <v>1804</v>
      </c>
    </row>
    <row r="728" spans="1:6" x14ac:dyDescent="0.25">
      <c r="A728" s="29" t="s">
        <v>688</v>
      </c>
      <c r="B728" s="30" t="s">
        <v>687</v>
      </c>
      <c r="C728" s="39" t="s">
        <v>689</v>
      </c>
      <c r="D728" s="86">
        <v>2206954</v>
      </c>
      <c r="E728" s="86">
        <v>2206954</v>
      </c>
      <c r="F728" s="86">
        <v>2206954</v>
      </c>
    </row>
    <row r="729" spans="1:6" x14ac:dyDescent="0.25">
      <c r="A729" s="29" t="s">
        <v>690</v>
      </c>
      <c r="B729" s="30" t="s">
        <v>687</v>
      </c>
      <c r="C729" s="39" t="s">
        <v>691</v>
      </c>
      <c r="D729" s="86">
        <v>4595222</v>
      </c>
      <c r="E729" s="86">
        <v>4595222</v>
      </c>
      <c r="F729" s="86">
        <v>4595222</v>
      </c>
    </row>
    <row r="730" spans="1:6" x14ac:dyDescent="0.25">
      <c r="A730" s="29" t="s">
        <v>692</v>
      </c>
      <c r="B730" s="30"/>
      <c r="C730" s="39"/>
      <c r="D730" s="86">
        <v>2332101</v>
      </c>
      <c r="E730" s="86">
        <v>2332101</v>
      </c>
      <c r="F730" s="86">
        <v>2332101</v>
      </c>
    </row>
    <row r="731" spans="1:6" x14ac:dyDescent="0.25">
      <c r="A731" s="29" t="s">
        <v>693</v>
      </c>
      <c r="B731" s="30" t="s">
        <v>687</v>
      </c>
      <c r="C731" s="39" t="s">
        <v>694</v>
      </c>
      <c r="D731" s="86">
        <v>49819</v>
      </c>
      <c r="E731" s="86">
        <v>49819</v>
      </c>
      <c r="F731" s="86">
        <v>49819</v>
      </c>
    </row>
    <row r="732" spans="1:6" ht="30" x14ac:dyDescent="0.25">
      <c r="A732" s="29" t="s">
        <v>695</v>
      </c>
      <c r="B732" s="30" t="s">
        <v>687</v>
      </c>
      <c r="C732" s="39" t="s">
        <v>696</v>
      </c>
      <c r="D732" s="86">
        <v>77525</v>
      </c>
      <c r="E732" s="86">
        <v>77525</v>
      </c>
      <c r="F732" s="86">
        <v>77525</v>
      </c>
    </row>
    <row r="733" spans="1:6" ht="30" x14ac:dyDescent="0.25">
      <c r="A733" s="29" t="s">
        <v>697</v>
      </c>
      <c r="B733" s="30"/>
      <c r="C733" s="39"/>
      <c r="D733" s="86">
        <v>332446</v>
      </c>
      <c r="E733" s="86">
        <v>332446</v>
      </c>
      <c r="F733" s="86">
        <v>136278</v>
      </c>
    </row>
    <row r="734" spans="1:6" ht="30" x14ac:dyDescent="0.25">
      <c r="A734" s="29" t="s">
        <v>698</v>
      </c>
      <c r="B734" s="30" t="s">
        <v>687</v>
      </c>
      <c r="C734" s="39" t="s">
        <v>699</v>
      </c>
      <c r="D734" s="86">
        <v>164272</v>
      </c>
      <c r="E734" s="86">
        <v>164272</v>
      </c>
      <c r="F734" s="86">
        <v>164272</v>
      </c>
    </row>
    <row r="735" spans="1:6" x14ac:dyDescent="0.25">
      <c r="A735" s="37" t="s">
        <v>22</v>
      </c>
      <c r="B735" s="40" t="s">
        <v>687</v>
      </c>
      <c r="C735" s="50" t="s">
        <v>23</v>
      </c>
      <c r="D735" s="81">
        <v>2123</v>
      </c>
      <c r="E735" s="81">
        <v>2123</v>
      </c>
      <c r="F735" s="81">
        <v>2123</v>
      </c>
    </row>
    <row r="736" spans="1:6" x14ac:dyDescent="0.25">
      <c r="A736" s="8"/>
      <c r="B736" s="13"/>
      <c r="C736" s="33" t="s">
        <v>24</v>
      </c>
      <c r="D736" s="86">
        <v>10466605</v>
      </c>
      <c r="E736" s="86">
        <v>10466605</v>
      </c>
      <c r="F736" s="86">
        <v>10370437</v>
      </c>
    </row>
    <row r="737" spans="1:6" x14ac:dyDescent="0.25">
      <c r="A737" s="14" t="s">
        <v>700</v>
      </c>
      <c r="B737" s="13"/>
      <c r="C737" s="33"/>
    </row>
    <row r="738" spans="1:6" x14ac:dyDescent="0.25">
      <c r="A738" s="8" t="s">
        <v>701</v>
      </c>
      <c r="B738" s="16" t="s">
        <v>702</v>
      </c>
      <c r="C738" s="33" t="s">
        <v>703</v>
      </c>
    </row>
    <row r="739" spans="1:6" x14ac:dyDescent="0.25">
      <c r="A739" s="8" t="s">
        <v>704</v>
      </c>
      <c r="B739" s="16" t="s">
        <v>702</v>
      </c>
      <c r="C739" s="33" t="s">
        <v>705</v>
      </c>
      <c r="D739" s="86">
        <v>7358529</v>
      </c>
      <c r="E739" s="86">
        <v>7358529</v>
      </c>
      <c r="F739" s="86">
        <v>6758529</v>
      </c>
    </row>
    <row r="740" spans="1:6" x14ac:dyDescent="0.25">
      <c r="A740" s="8" t="s">
        <v>706</v>
      </c>
      <c r="B740" s="16" t="s">
        <v>702</v>
      </c>
      <c r="C740" s="33" t="s">
        <v>707</v>
      </c>
      <c r="D740" s="98">
        <v>2519068</v>
      </c>
      <c r="E740" s="98">
        <v>2519068</v>
      </c>
      <c r="F740" s="98">
        <v>2519068</v>
      </c>
    </row>
    <row r="741" spans="1:6" x14ac:dyDescent="0.25">
      <c r="A741" s="8" t="s">
        <v>708</v>
      </c>
      <c r="B741" s="16" t="s">
        <v>702</v>
      </c>
      <c r="C741" s="33" t="s">
        <v>638</v>
      </c>
      <c r="D741" s="80">
        <v>3604999</v>
      </c>
      <c r="E741" s="80">
        <v>3604999</v>
      </c>
      <c r="F741" s="80">
        <v>3604999</v>
      </c>
    </row>
    <row r="742" spans="1:6" x14ac:dyDescent="0.25">
      <c r="A742" s="8" t="s">
        <v>709</v>
      </c>
      <c r="B742" s="16" t="s">
        <v>702</v>
      </c>
      <c r="C742" s="33" t="s">
        <v>710</v>
      </c>
      <c r="D742" s="86">
        <v>2167320</v>
      </c>
      <c r="E742" s="86">
        <v>2167320</v>
      </c>
      <c r="F742" s="86">
        <v>1713291</v>
      </c>
    </row>
    <row r="743" spans="1:6" x14ac:dyDescent="0.25">
      <c r="A743" s="8" t="s">
        <v>409</v>
      </c>
      <c r="B743" s="16" t="s">
        <v>702</v>
      </c>
      <c r="C743" s="33" t="s">
        <v>410</v>
      </c>
      <c r="D743" s="80">
        <v>250000</v>
      </c>
      <c r="E743" s="80">
        <v>250000</v>
      </c>
      <c r="F743" s="80">
        <v>250000</v>
      </c>
    </row>
    <row r="744" spans="1:6" x14ac:dyDescent="0.25">
      <c r="A744" s="8" t="s">
        <v>711</v>
      </c>
      <c r="B744" s="16" t="s">
        <v>702</v>
      </c>
      <c r="C744" s="33" t="s">
        <v>712</v>
      </c>
      <c r="D744" s="86">
        <v>2692984</v>
      </c>
      <c r="E744" s="86">
        <v>2692984</v>
      </c>
      <c r="F744" s="86">
        <v>2659469</v>
      </c>
    </row>
    <row r="745" spans="1:6" x14ac:dyDescent="0.25">
      <c r="A745" s="32" t="s">
        <v>22</v>
      </c>
      <c r="B745" s="16" t="s">
        <v>702</v>
      </c>
      <c r="C745" s="33" t="s">
        <v>23</v>
      </c>
      <c r="D745" s="80">
        <v>115967</v>
      </c>
      <c r="E745" s="80">
        <v>115967</v>
      </c>
      <c r="F745" s="80">
        <v>115967</v>
      </c>
    </row>
    <row r="746" spans="1:6" ht="30" x14ac:dyDescent="0.25">
      <c r="A746" s="8" t="s">
        <v>713</v>
      </c>
      <c r="B746" s="16" t="s">
        <v>702</v>
      </c>
      <c r="C746" s="33" t="s">
        <v>714</v>
      </c>
      <c r="D746" s="86">
        <v>5808523</v>
      </c>
      <c r="E746" s="86">
        <v>5808523</v>
      </c>
      <c r="F746" s="86">
        <v>5717712</v>
      </c>
    </row>
    <row r="747" spans="1:6" x14ac:dyDescent="0.25">
      <c r="A747" s="8" t="s">
        <v>715</v>
      </c>
      <c r="B747" s="16" t="s">
        <v>702</v>
      </c>
      <c r="C747" s="33" t="s">
        <v>716</v>
      </c>
      <c r="D747" s="86">
        <v>2389494</v>
      </c>
      <c r="E747" s="86">
        <v>2389494</v>
      </c>
      <c r="F747" s="86">
        <v>2389494</v>
      </c>
    </row>
    <row r="748" spans="1:6" ht="30" x14ac:dyDescent="0.25">
      <c r="A748" s="8" t="s">
        <v>717</v>
      </c>
      <c r="B748" s="16" t="s">
        <v>702</v>
      </c>
      <c r="C748" s="33" t="s">
        <v>718</v>
      </c>
      <c r="D748" s="80">
        <v>2876302</v>
      </c>
      <c r="E748" s="80">
        <v>2876302</v>
      </c>
      <c r="F748" s="80">
        <v>2876302</v>
      </c>
    </row>
    <row r="749" spans="1:6" x14ac:dyDescent="0.25">
      <c r="A749" s="8" t="s">
        <v>719</v>
      </c>
      <c r="B749" s="16" t="s">
        <v>702</v>
      </c>
      <c r="C749" s="33" t="s">
        <v>720</v>
      </c>
      <c r="D749" s="86">
        <v>2422880</v>
      </c>
      <c r="E749" s="86">
        <v>2422880</v>
      </c>
      <c r="F749" s="86">
        <v>2422880</v>
      </c>
    </row>
    <row r="750" spans="1:6" x14ac:dyDescent="0.25">
      <c r="A750" s="8" t="s">
        <v>721</v>
      </c>
      <c r="B750" s="16" t="s">
        <v>702</v>
      </c>
      <c r="C750" s="33" t="s">
        <v>722</v>
      </c>
      <c r="D750" s="86">
        <v>2614497</v>
      </c>
      <c r="E750" s="86">
        <v>2614497</v>
      </c>
      <c r="F750" s="86">
        <v>2614497</v>
      </c>
    </row>
    <row r="751" spans="1:6" x14ac:dyDescent="0.25">
      <c r="A751" s="8" t="s">
        <v>723</v>
      </c>
      <c r="B751" s="16" t="s">
        <v>702</v>
      </c>
      <c r="C751" s="33" t="s">
        <v>724</v>
      </c>
      <c r="D751" s="86">
        <v>2633060</v>
      </c>
      <c r="E751" s="86">
        <v>2633060</v>
      </c>
      <c r="F751" s="86">
        <v>2633060</v>
      </c>
    </row>
    <row r="752" spans="1:6" x14ac:dyDescent="0.25">
      <c r="A752" s="8" t="s">
        <v>725</v>
      </c>
      <c r="B752" s="16" t="s">
        <v>702</v>
      </c>
      <c r="C752" s="33" t="s">
        <v>726</v>
      </c>
      <c r="D752" s="86">
        <v>5060657</v>
      </c>
      <c r="E752" s="86">
        <v>5060657</v>
      </c>
      <c r="F752" s="86">
        <v>5060657</v>
      </c>
    </row>
    <row r="753" spans="1:6" ht="30" x14ac:dyDescent="0.25">
      <c r="A753" s="10" t="s">
        <v>727</v>
      </c>
      <c r="B753" s="17" t="s">
        <v>702</v>
      </c>
      <c r="C753" s="43" t="s">
        <v>728</v>
      </c>
      <c r="D753" s="90">
        <v>2527617</v>
      </c>
      <c r="E753" s="90">
        <v>2527617</v>
      </c>
      <c r="F753" s="90">
        <v>2527617</v>
      </c>
    </row>
    <row r="754" spans="1:6" x14ac:dyDescent="0.25">
      <c r="A754" s="8"/>
      <c r="B754" s="13"/>
      <c r="C754" s="33" t="s">
        <v>24</v>
      </c>
      <c r="D754" s="86">
        <v>45041897</v>
      </c>
      <c r="E754" s="86">
        <v>45041897</v>
      </c>
      <c r="F754" s="86">
        <v>43863542</v>
      </c>
    </row>
    <row r="755" spans="1:6" x14ac:dyDescent="0.25">
      <c r="A755" s="14" t="s">
        <v>729</v>
      </c>
      <c r="B755" s="13"/>
      <c r="C755" s="33"/>
    </row>
    <row r="756" spans="1:6" ht="30" x14ac:dyDescent="0.25">
      <c r="A756" s="8" t="s">
        <v>41</v>
      </c>
      <c r="B756" s="16" t="s">
        <v>730</v>
      </c>
      <c r="C756" s="33" t="s">
        <v>43</v>
      </c>
      <c r="D756" s="86">
        <v>3029459</v>
      </c>
      <c r="E756" s="86">
        <v>3029459</v>
      </c>
      <c r="F756" s="86">
        <v>3029459</v>
      </c>
    </row>
    <row r="757" spans="1:6" x14ac:dyDescent="0.25">
      <c r="A757" s="8" t="s">
        <v>81</v>
      </c>
      <c r="B757" s="16" t="s">
        <v>730</v>
      </c>
      <c r="C757" s="33" t="s">
        <v>82</v>
      </c>
      <c r="D757" s="80">
        <v>21991</v>
      </c>
      <c r="E757" s="80">
        <v>21991</v>
      </c>
      <c r="F757" s="80">
        <v>21991</v>
      </c>
    </row>
    <row r="758" spans="1:6" x14ac:dyDescent="0.25">
      <c r="A758" s="8" t="s">
        <v>61</v>
      </c>
      <c r="B758" s="16" t="s">
        <v>730</v>
      </c>
      <c r="C758" s="33" t="s">
        <v>48</v>
      </c>
      <c r="D758" s="80">
        <v>422981</v>
      </c>
      <c r="E758" s="80">
        <v>422981</v>
      </c>
      <c r="F758" s="80">
        <v>422981</v>
      </c>
    </row>
    <row r="759" spans="1:6" x14ac:dyDescent="0.25">
      <c r="A759" s="8" t="s">
        <v>12</v>
      </c>
      <c r="B759" s="16" t="s">
        <v>730</v>
      </c>
      <c r="C759" s="33" t="s">
        <v>13</v>
      </c>
      <c r="D759" s="80">
        <v>8500</v>
      </c>
      <c r="E759" s="80">
        <v>8500</v>
      </c>
      <c r="F759" s="80">
        <v>8500</v>
      </c>
    </row>
    <row r="760" spans="1:6" x14ac:dyDescent="0.25">
      <c r="A760" s="8" t="s">
        <v>49</v>
      </c>
      <c r="B760" s="16" t="s">
        <v>730</v>
      </c>
      <c r="C760" s="33" t="s">
        <v>50</v>
      </c>
      <c r="D760" s="80">
        <v>64171</v>
      </c>
      <c r="E760" s="80">
        <v>64171</v>
      </c>
      <c r="F760" s="80">
        <v>64171</v>
      </c>
    </row>
    <row r="761" spans="1:6" x14ac:dyDescent="0.25">
      <c r="A761" s="8" t="s">
        <v>55</v>
      </c>
      <c r="B761" s="16" t="s">
        <v>730</v>
      </c>
      <c r="C761" s="33" t="s">
        <v>56</v>
      </c>
    </row>
    <row r="762" spans="1:6" x14ac:dyDescent="0.25">
      <c r="A762" s="10" t="s">
        <v>22</v>
      </c>
      <c r="B762" s="17" t="s">
        <v>730</v>
      </c>
      <c r="C762" s="43" t="s">
        <v>23</v>
      </c>
      <c r="D762" s="81">
        <v>32602</v>
      </c>
      <c r="E762" s="81">
        <v>32602</v>
      </c>
      <c r="F762" s="81">
        <v>32602</v>
      </c>
    </row>
    <row r="763" spans="1:6" x14ac:dyDescent="0.25">
      <c r="A763" s="18"/>
      <c r="B763" s="51"/>
      <c r="C763" s="52" t="s">
        <v>24</v>
      </c>
      <c r="D763" s="86">
        <v>3579704</v>
      </c>
      <c r="E763" s="86">
        <v>3579704</v>
      </c>
      <c r="F763" s="86">
        <v>3579704</v>
      </c>
    </row>
    <row r="764" spans="1:6" ht="30" x14ac:dyDescent="0.25">
      <c r="A764" s="14" t="s">
        <v>731</v>
      </c>
      <c r="B764" s="13"/>
      <c r="C764" s="33"/>
      <c r="D764" s="86"/>
      <c r="E764" s="86"/>
      <c r="F764" s="86"/>
    </row>
    <row r="765" spans="1:6" ht="30" x14ac:dyDescent="0.25">
      <c r="A765" s="8" t="s">
        <v>41</v>
      </c>
      <c r="B765" s="13" t="s">
        <v>732</v>
      </c>
      <c r="C765" s="33" t="s">
        <v>733</v>
      </c>
      <c r="D765" s="86">
        <v>2306255</v>
      </c>
      <c r="E765" s="86">
        <v>2306255</v>
      </c>
      <c r="F765" s="86">
        <v>4629723</v>
      </c>
    </row>
    <row r="766" spans="1:6" x14ac:dyDescent="0.25">
      <c r="A766" s="10" t="s">
        <v>61</v>
      </c>
      <c r="B766" s="28" t="s">
        <v>732</v>
      </c>
      <c r="C766" s="43" t="s">
        <v>48</v>
      </c>
      <c r="D766" s="90">
        <v>305000</v>
      </c>
      <c r="E766" s="90">
        <v>305000</v>
      </c>
      <c r="F766" s="90">
        <v>605000</v>
      </c>
    </row>
    <row r="767" spans="1:6" x14ac:dyDescent="0.25">
      <c r="A767" s="25"/>
      <c r="B767" s="26"/>
      <c r="C767" s="53" t="s">
        <v>24</v>
      </c>
      <c r="D767" s="102">
        <v>2611255</v>
      </c>
      <c r="E767" s="102">
        <v>2611255</v>
      </c>
      <c r="F767" s="102">
        <v>5234723</v>
      </c>
    </row>
    <row r="768" spans="1:6" ht="45.75" thickBot="1" x14ac:dyDescent="0.3">
      <c r="A768" s="54" t="s">
        <v>734</v>
      </c>
      <c r="B768" s="55"/>
      <c r="C768" s="56"/>
      <c r="D768" s="103">
        <f>SUM(D767,D763,D754,D736,D723,D720,D703,D672,D667,D653,D646)</f>
        <v>427489665</v>
      </c>
      <c r="E768" s="103">
        <f>SUM(E767,E763,E754,E736,E723,E720,E703,E672,E667,E653,E646)</f>
        <v>428102998</v>
      </c>
      <c r="F768" s="103">
        <f>SUM(F767,F763,F754,F736,F723,F720,F703,F672,F667,F653,F646)</f>
        <v>426562499</v>
      </c>
    </row>
    <row r="769" spans="1:6" x14ac:dyDescent="0.25">
      <c r="A769" s="24" t="s">
        <v>735</v>
      </c>
      <c r="B769" s="16"/>
      <c r="C769" s="33"/>
    </row>
    <row r="770" spans="1:6" x14ac:dyDescent="0.25">
      <c r="A770" s="14" t="s">
        <v>153</v>
      </c>
      <c r="B770" s="16"/>
      <c r="C770" s="33"/>
    </row>
    <row r="771" spans="1:6" ht="30" x14ac:dyDescent="0.25">
      <c r="A771" s="8" t="s">
        <v>41</v>
      </c>
      <c r="B771" s="16" t="s">
        <v>736</v>
      </c>
      <c r="C771" s="33" t="s">
        <v>43</v>
      </c>
      <c r="D771" s="93">
        <v>516906</v>
      </c>
      <c r="E771" s="93">
        <v>516906</v>
      </c>
      <c r="F771" s="93">
        <v>348906</v>
      </c>
    </row>
    <row r="772" spans="1:6" s="214" customFormat="1" ht="30" x14ac:dyDescent="0.25">
      <c r="A772" s="8" t="s">
        <v>1116</v>
      </c>
      <c r="B772" s="16"/>
      <c r="C772" s="33"/>
      <c r="D772" s="93"/>
      <c r="E772" s="93"/>
      <c r="F772" s="93">
        <v>168000</v>
      </c>
    </row>
    <row r="773" spans="1:6" x14ac:dyDescent="0.25">
      <c r="A773" s="8" t="s">
        <v>737</v>
      </c>
      <c r="B773" s="16" t="s">
        <v>736</v>
      </c>
      <c r="C773" s="33" t="s">
        <v>82</v>
      </c>
      <c r="D773" s="91">
        <v>5837</v>
      </c>
      <c r="E773" s="91">
        <v>437</v>
      </c>
      <c r="F773" s="91">
        <v>437</v>
      </c>
    </row>
    <row r="774" spans="1:6" x14ac:dyDescent="0.25">
      <c r="A774" s="8" t="s">
        <v>61</v>
      </c>
      <c r="B774" s="16" t="s">
        <v>736</v>
      </c>
      <c r="C774" s="33" t="s">
        <v>48</v>
      </c>
      <c r="D774" s="91">
        <v>81594</v>
      </c>
      <c r="E774" s="91">
        <v>86994</v>
      </c>
      <c r="F774" s="91">
        <v>81594</v>
      </c>
    </row>
    <row r="775" spans="1:6" x14ac:dyDescent="0.25">
      <c r="A775" s="8" t="s">
        <v>12</v>
      </c>
      <c r="B775" s="16" t="s">
        <v>736</v>
      </c>
      <c r="C775" s="33" t="s">
        <v>13</v>
      </c>
      <c r="D775" s="91">
        <v>1262</v>
      </c>
      <c r="E775" s="91">
        <v>1262</v>
      </c>
      <c r="F775" s="91">
        <v>1262</v>
      </c>
    </row>
    <row r="776" spans="1:6" x14ac:dyDescent="0.25">
      <c r="A776" s="8" t="s">
        <v>49</v>
      </c>
      <c r="B776" s="16" t="s">
        <v>736</v>
      </c>
      <c r="C776" s="33" t="s">
        <v>50</v>
      </c>
      <c r="D776" s="91">
        <v>8000</v>
      </c>
      <c r="E776" s="91">
        <v>8000</v>
      </c>
      <c r="F776" s="91">
        <v>8000</v>
      </c>
    </row>
    <row r="777" spans="1:6" x14ac:dyDescent="0.25">
      <c r="A777" s="10" t="s">
        <v>55</v>
      </c>
      <c r="B777" s="17" t="s">
        <v>736</v>
      </c>
      <c r="C777" s="43" t="s">
        <v>56</v>
      </c>
      <c r="D777" s="92">
        <v>500</v>
      </c>
      <c r="E777" s="92">
        <v>500</v>
      </c>
      <c r="F777" s="92">
        <v>500</v>
      </c>
    </row>
    <row r="778" spans="1:6" x14ac:dyDescent="0.25">
      <c r="A778" s="8"/>
      <c r="B778" s="13"/>
      <c r="C778" s="33" t="s">
        <v>24</v>
      </c>
      <c r="D778" s="93">
        <v>614099</v>
      </c>
      <c r="E778" s="93">
        <v>614099</v>
      </c>
      <c r="F778" s="93">
        <v>608699</v>
      </c>
    </row>
    <row r="779" spans="1:6" x14ac:dyDescent="0.25">
      <c r="A779" s="14" t="s">
        <v>738</v>
      </c>
      <c r="B779" s="13"/>
      <c r="C779" s="33"/>
    </row>
    <row r="780" spans="1:6" ht="30" x14ac:dyDescent="0.25">
      <c r="A780" s="8" t="s">
        <v>41</v>
      </c>
      <c r="B780" s="16" t="s">
        <v>739</v>
      </c>
      <c r="C780" s="33" t="s">
        <v>43</v>
      </c>
      <c r="D780" s="86">
        <v>19272541</v>
      </c>
      <c r="E780" s="86">
        <v>19136041</v>
      </c>
      <c r="F780" s="86">
        <v>18136041</v>
      </c>
    </row>
    <row r="781" spans="1:6" ht="30" x14ac:dyDescent="0.25">
      <c r="A781" s="8" t="s">
        <v>1116</v>
      </c>
      <c r="B781" s="16"/>
      <c r="C781" s="33"/>
      <c r="D781" s="86"/>
      <c r="E781" s="86">
        <v>136500</v>
      </c>
      <c r="F781" s="86">
        <v>136500</v>
      </c>
    </row>
    <row r="782" spans="1:6" x14ac:dyDescent="0.25">
      <c r="A782" s="8" t="s">
        <v>81</v>
      </c>
      <c r="B782" s="16" t="s">
        <v>739</v>
      </c>
      <c r="C782" s="33" t="s">
        <v>82</v>
      </c>
      <c r="D782" s="80">
        <v>224578</v>
      </c>
      <c r="E782" s="80">
        <v>224578</v>
      </c>
      <c r="F782" s="80">
        <v>174578</v>
      </c>
    </row>
    <row r="783" spans="1:6" x14ac:dyDescent="0.25">
      <c r="A783" s="8" t="s">
        <v>61</v>
      </c>
      <c r="B783" s="16" t="s">
        <v>739</v>
      </c>
      <c r="C783" s="33" t="s">
        <v>48</v>
      </c>
      <c r="D783" s="80">
        <v>5873635</v>
      </c>
      <c r="E783" s="80">
        <v>5873635</v>
      </c>
      <c r="F783" s="80">
        <v>5823635</v>
      </c>
    </row>
    <row r="784" spans="1:6" x14ac:dyDescent="0.25">
      <c r="A784" s="8" t="s">
        <v>12</v>
      </c>
      <c r="B784" s="16" t="s">
        <v>739</v>
      </c>
      <c r="C784" s="33" t="s">
        <v>13</v>
      </c>
      <c r="D784" s="80">
        <v>10150</v>
      </c>
      <c r="E784" s="80">
        <v>10150</v>
      </c>
      <c r="F784" s="80">
        <v>10150</v>
      </c>
    </row>
    <row r="785" spans="1:6" x14ac:dyDescent="0.25">
      <c r="A785" s="8" t="s">
        <v>49</v>
      </c>
      <c r="B785" s="16" t="s">
        <v>739</v>
      </c>
      <c r="C785" s="33" t="s">
        <v>50</v>
      </c>
      <c r="D785" s="80">
        <v>54850</v>
      </c>
      <c r="E785" s="80">
        <v>54850</v>
      </c>
      <c r="F785" s="80">
        <v>54850</v>
      </c>
    </row>
    <row r="786" spans="1:6" x14ac:dyDescent="0.25">
      <c r="A786" s="8" t="s">
        <v>740</v>
      </c>
      <c r="B786" s="16" t="s">
        <v>739</v>
      </c>
      <c r="C786" s="33" t="s">
        <v>573</v>
      </c>
      <c r="D786" s="80">
        <v>3700000</v>
      </c>
      <c r="E786" s="80">
        <v>3700000</v>
      </c>
      <c r="F786" s="80">
        <v>3700000</v>
      </c>
    </row>
    <row r="787" spans="1:6" ht="30" x14ac:dyDescent="0.25">
      <c r="A787" s="8" t="s">
        <v>741</v>
      </c>
      <c r="B787" s="16" t="s">
        <v>739</v>
      </c>
      <c r="C787" s="33" t="s">
        <v>742</v>
      </c>
      <c r="D787" s="80">
        <v>1100000</v>
      </c>
    </row>
    <row r="788" spans="1:6" x14ac:dyDescent="0.25">
      <c r="A788" s="8" t="s">
        <v>743</v>
      </c>
      <c r="B788" s="16" t="s">
        <v>739</v>
      </c>
      <c r="C788" s="33" t="s">
        <v>744</v>
      </c>
      <c r="D788" s="80">
        <v>77958</v>
      </c>
      <c r="E788" s="80">
        <v>77958</v>
      </c>
      <c r="F788" s="80">
        <v>77958</v>
      </c>
    </row>
    <row r="789" spans="1:6" x14ac:dyDescent="0.25">
      <c r="A789" s="8" t="s">
        <v>55</v>
      </c>
      <c r="B789" s="16" t="s">
        <v>739</v>
      </c>
      <c r="C789" s="33" t="s">
        <v>56</v>
      </c>
      <c r="D789" s="80">
        <v>10000</v>
      </c>
      <c r="E789" s="80">
        <v>10000</v>
      </c>
      <c r="F789" s="80">
        <v>10000</v>
      </c>
    </row>
    <row r="790" spans="1:6" x14ac:dyDescent="0.25">
      <c r="A790" s="10" t="s">
        <v>22</v>
      </c>
      <c r="B790" s="17" t="s">
        <v>739</v>
      </c>
      <c r="C790" s="43" t="s">
        <v>23</v>
      </c>
      <c r="D790" s="81">
        <v>15579</v>
      </c>
      <c r="E790" s="81">
        <v>15579</v>
      </c>
      <c r="F790" s="81">
        <v>15579</v>
      </c>
    </row>
    <row r="791" spans="1:6" x14ac:dyDescent="0.25">
      <c r="A791" s="8"/>
      <c r="B791" s="13"/>
      <c r="C791" s="33" t="s">
        <v>24</v>
      </c>
      <c r="D791" s="86">
        <v>30339291</v>
      </c>
      <c r="E791" s="86">
        <v>29239291</v>
      </c>
      <c r="F791" s="86">
        <v>28139291</v>
      </c>
    </row>
    <row r="792" spans="1:6" x14ac:dyDescent="0.25">
      <c r="A792" s="14" t="s">
        <v>745</v>
      </c>
      <c r="B792" s="13"/>
      <c r="C792" s="33"/>
    </row>
    <row r="793" spans="1:6" ht="30" x14ac:dyDescent="0.25">
      <c r="A793" s="8" t="s">
        <v>41</v>
      </c>
      <c r="B793" s="16" t="s">
        <v>746</v>
      </c>
      <c r="C793" s="33" t="s">
        <v>43</v>
      </c>
      <c r="D793" s="93">
        <v>794942</v>
      </c>
      <c r="E793" s="93">
        <v>794942</v>
      </c>
      <c r="F793" s="93">
        <v>794942</v>
      </c>
    </row>
    <row r="794" spans="1:6" x14ac:dyDescent="0.25">
      <c r="A794" s="8" t="s">
        <v>737</v>
      </c>
      <c r="B794" s="16" t="s">
        <v>746</v>
      </c>
      <c r="C794" s="33" t="s">
        <v>82</v>
      </c>
      <c r="D794" s="91">
        <v>1199</v>
      </c>
      <c r="E794" s="91">
        <v>9200</v>
      </c>
      <c r="F794" s="91">
        <v>9200</v>
      </c>
    </row>
    <row r="795" spans="1:6" x14ac:dyDescent="0.25">
      <c r="A795" s="8" t="s">
        <v>61</v>
      </c>
      <c r="B795" s="16" t="s">
        <v>746</v>
      </c>
      <c r="C795" s="33" t="s">
        <v>48</v>
      </c>
      <c r="D795" s="91">
        <v>127450</v>
      </c>
      <c r="E795" s="91">
        <v>119449</v>
      </c>
      <c r="F795" s="91">
        <v>119449</v>
      </c>
    </row>
    <row r="796" spans="1:6" x14ac:dyDescent="0.25">
      <c r="A796" s="10" t="s">
        <v>22</v>
      </c>
      <c r="B796" s="17" t="s">
        <v>746</v>
      </c>
      <c r="C796" s="43" t="s">
        <v>23</v>
      </c>
      <c r="D796" s="92"/>
      <c r="E796" s="92"/>
      <c r="F796" s="92"/>
    </row>
    <row r="797" spans="1:6" x14ac:dyDescent="0.25">
      <c r="A797" s="8"/>
      <c r="B797" s="13"/>
      <c r="C797" s="33" t="s">
        <v>24</v>
      </c>
      <c r="D797" s="93">
        <v>923591</v>
      </c>
      <c r="E797" s="93">
        <v>923591</v>
      </c>
      <c r="F797" s="93">
        <v>923591</v>
      </c>
    </row>
    <row r="798" spans="1:6" x14ac:dyDescent="0.25">
      <c r="A798" s="14" t="s">
        <v>747</v>
      </c>
      <c r="B798" s="13"/>
      <c r="C798" s="33"/>
    </row>
    <row r="799" spans="1:6" ht="30" x14ac:dyDescent="0.25">
      <c r="A799" s="8" t="s">
        <v>41</v>
      </c>
      <c r="B799" s="16" t="s">
        <v>748</v>
      </c>
      <c r="C799" s="33" t="s">
        <v>43</v>
      </c>
      <c r="D799" s="86">
        <v>452106</v>
      </c>
      <c r="E799" s="86">
        <v>452106</v>
      </c>
      <c r="F799" s="86">
        <v>452106</v>
      </c>
    </row>
    <row r="800" spans="1:6" x14ac:dyDescent="0.25">
      <c r="A800" s="8" t="s">
        <v>61</v>
      </c>
      <c r="B800" s="16" t="s">
        <v>748</v>
      </c>
      <c r="C800" s="33" t="s">
        <v>48</v>
      </c>
      <c r="D800" s="86">
        <v>97622</v>
      </c>
      <c r="E800" s="86">
        <v>5255</v>
      </c>
      <c r="F800" s="86">
        <v>5255</v>
      </c>
    </row>
    <row r="801" spans="1:6" x14ac:dyDescent="0.25">
      <c r="A801" s="8" t="s">
        <v>185</v>
      </c>
      <c r="B801" s="16"/>
      <c r="C801" s="33"/>
      <c r="D801" s="80">
        <v>5255</v>
      </c>
      <c r="E801" s="80">
        <v>93022</v>
      </c>
      <c r="F801" s="80">
        <v>93022</v>
      </c>
    </row>
    <row r="802" spans="1:6" x14ac:dyDescent="0.25">
      <c r="A802" s="10" t="s">
        <v>22</v>
      </c>
      <c r="B802" s="17" t="s">
        <v>748</v>
      </c>
      <c r="C802" s="12" t="s">
        <v>23</v>
      </c>
      <c r="D802" s="81">
        <v>3062</v>
      </c>
      <c r="E802" s="81">
        <v>3062</v>
      </c>
      <c r="F802" s="81">
        <v>3062</v>
      </c>
    </row>
    <row r="803" spans="1:6" x14ac:dyDescent="0.25">
      <c r="A803" s="8"/>
      <c r="B803" s="13"/>
      <c r="C803" s="33" t="s">
        <v>24</v>
      </c>
      <c r="D803" s="86">
        <v>558045</v>
      </c>
      <c r="E803" s="86">
        <v>553445</v>
      </c>
      <c r="F803" s="86">
        <v>553445</v>
      </c>
    </row>
    <row r="804" spans="1:6" ht="45" x14ac:dyDescent="0.25">
      <c r="A804" s="14" t="s">
        <v>749</v>
      </c>
      <c r="B804" s="13"/>
      <c r="C804" s="33"/>
    </row>
    <row r="805" spans="1:6" ht="30" x14ac:dyDescent="0.25">
      <c r="A805" s="8" t="s">
        <v>41</v>
      </c>
      <c r="B805" s="13" t="s">
        <v>750</v>
      </c>
      <c r="C805" s="33" t="s">
        <v>43</v>
      </c>
      <c r="D805" s="80">
        <v>7200</v>
      </c>
      <c r="E805" s="80">
        <v>7200</v>
      </c>
      <c r="F805" s="80">
        <v>7200</v>
      </c>
    </row>
    <row r="806" spans="1:6" x14ac:dyDescent="0.25">
      <c r="A806" s="10" t="s">
        <v>61</v>
      </c>
      <c r="B806" s="28" t="s">
        <v>750</v>
      </c>
      <c r="C806" s="43" t="s">
        <v>48</v>
      </c>
      <c r="D806" s="81">
        <v>29611</v>
      </c>
      <c r="E806" s="81">
        <v>29611</v>
      </c>
      <c r="F806" s="81">
        <v>29611</v>
      </c>
    </row>
    <row r="807" spans="1:6" x14ac:dyDescent="0.25">
      <c r="A807" s="10"/>
      <c r="B807" s="28"/>
      <c r="C807" s="43" t="s">
        <v>24</v>
      </c>
      <c r="D807" s="81">
        <v>36811</v>
      </c>
      <c r="E807" s="81">
        <v>36811</v>
      </c>
      <c r="F807" s="81">
        <v>36811</v>
      </c>
    </row>
    <row r="808" spans="1:6" ht="30.75" thickBot="1" x14ac:dyDescent="0.3">
      <c r="A808" s="21" t="s">
        <v>751</v>
      </c>
      <c r="B808" s="22"/>
      <c r="C808" s="57"/>
      <c r="D808" s="88">
        <f>SUM(D807,D803,D797,D791,D778)</f>
        <v>32471837</v>
      </c>
      <c r="E808" s="88">
        <f>SUM(E807,E803,E797,E791,E778)</f>
        <v>31367237</v>
      </c>
      <c r="F808" s="88">
        <f>SUM(F807,F803,F797,F791,F778)</f>
        <v>30261837</v>
      </c>
    </row>
    <row r="809" spans="1:6" ht="30" x14ac:dyDescent="0.25">
      <c r="A809" s="58" t="s">
        <v>752</v>
      </c>
      <c r="B809" s="59"/>
      <c r="C809" s="33"/>
    </row>
    <row r="810" spans="1:6" x14ac:dyDescent="0.25">
      <c r="A810" s="60" t="s">
        <v>753</v>
      </c>
      <c r="B810" s="59"/>
      <c r="C810" s="33"/>
    </row>
    <row r="811" spans="1:6" ht="30" x14ac:dyDescent="0.25">
      <c r="A811" s="61" t="s">
        <v>41</v>
      </c>
      <c r="B811" s="16" t="s">
        <v>754</v>
      </c>
      <c r="C811" s="33" t="s">
        <v>43</v>
      </c>
      <c r="D811" s="86">
        <v>361627</v>
      </c>
      <c r="E811" s="86">
        <v>361627</v>
      </c>
      <c r="F811" s="86">
        <v>361627</v>
      </c>
    </row>
    <row r="812" spans="1:6" x14ac:dyDescent="0.25">
      <c r="A812" s="8" t="s">
        <v>61</v>
      </c>
      <c r="B812" s="16" t="s">
        <v>754</v>
      </c>
      <c r="C812" s="33" t="s">
        <v>48</v>
      </c>
      <c r="D812" s="80">
        <v>3087707</v>
      </c>
      <c r="E812" s="80">
        <v>3087707</v>
      </c>
      <c r="F812" s="80">
        <v>287707</v>
      </c>
    </row>
    <row r="813" spans="1:6" x14ac:dyDescent="0.25">
      <c r="A813" s="8" t="s">
        <v>55</v>
      </c>
      <c r="B813" s="16" t="s">
        <v>754</v>
      </c>
      <c r="C813" s="33" t="s">
        <v>56</v>
      </c>
      <c r="D813" s="80">
        <v>1270019</v>
      </c>
      <c r="E813" s="80">
        <v>1270019</v>
      </c>
      <c r="F813" s="80">
        <v>1270019</v>
      </c>
    </row>
    <row r="814" spans="1:6" x14ac:dyDescent="0.25">
      <c r="A814" s="10" t="s">
        <v>22</v>
      </c>
      <c r="B814" s="17" t="s">
        <v>754</v>
      </c>
      <c r="C814" s="43" t="s">
        <v>23</v>
      </c>
      <c r="D814" s="81">
        <v>201541</v>
      </c>
      <c r="E814" s="81">
        <v>201541</v>
      </c>
      <c r="F814" s="81">
        <v>201541</v>
      </c>
    </row>
    <row r="815" spans="1:6" x14ac:dyDescent="0.25">
      <c r="A815" s="8"/>
      <c r="B815" s="13"/>
      <c r="C815" s="33" t="s">
        <v>24</v>
      </c>
      <c r="D815" s="86">
        <v>4920894</v>
      </c>
      <c r="E815" s="86">
        <v>4920894</v>
      </c>
      <c r="F815" s="86">
        <v>2120894</v>
      </c>
    </row>
    <row r="816" spans="1:6" x14ac:dyDescent="0.25">
      <c r="A816" s="14" t="s">
        <v>755</v>
      </c>
      <c r="B816" s="13"/>
      <c r="C816" s="33"/>
    </row>
    <row r="817" spans="1:6" x14ac:dyDescent="0.25">
      <c r="A817" s="8" t="s">
        <v>49</v>
      </c>
      <c r="B817" s="16" t="s">
        <v>756</v>
      </c>
      <c r="C817" s="33" t="s">
        <v>50</v>
      </c>
      <c r="D817" s="80">
        <v>25000</v>
      </c>
      <c r="E817" s="80">
        <v>25000</v>
      </c>
      <c r="F817" s="80">
        <v>25000</v>
      </c>
    </row>
    <row r="818" spans="1:6" x14ac:dyDescent="0.25">
      <c r="A818" s="8" t="s">
        <v>61</v>
      </c>
      <c r="B818" s="16" t="s">
        <v>756</v>
      </c>
      <c r="C818" s="33" t="s">
        <v>48</v>
      </c>
      <c r="D818" s="80">
        <v>2237989</v>
      </c>
      <c r="E818" s="80">
        <v>2137989</v>
      </c>
      <c r="F818" s="80">
        <v>2137989</v>
      </c>
    </row>
    <row r="819" spans="1:6" x14ac:dyDescent="0.25">
      <c r="A819" s="8" t="s">
        <v>53</v>
      </c>
      <c r="B819" s="16" t="s">
        <v>756</v>
      </c>
      <c r="C819" s="33" t="s">
        <v>54</v>
      </c>
      <c r="E819" s="80">
        <v>50000</v>
      </c>
      <c r="F819" s="80">
        <v>50000</v>
      </c>
    </row>
    <row r="820" spans="1:6" x14ac:dyDescent="0.25">
      <c r="A820" s="10" t="s">
        <v>55</v>
      </c>
      <c r="B820" s="17" t="s">
        <v>756</v>
      </c>
      <c r="C820" s="43" t="s">
        <v>56</v>
      </c>
      <c r="D820" s="81"/>
      <c r="E820" s="81">
        <v>50000</v>
      </c>
      <c r="F820" s="81">
        <v>50000</v>
      </c>
    </row>
    <row r="821" spans="1:6" x14ac:dyDescent="0.25">
      <c r="A821" s="8"/>
      <c r="B821" s="13"/>
      <c r="C821" s="33" t="s">
        <v>24</v>
      </c>
      <c r="D821" s="80">
        <v>2262989</v>
      </c>
      <c r="E821" s="80">
        <v>2262989</v>
      </c>
      <c r="F821" s="80">
        <v>2262989</v>
      </c>
    </row>
    <row r="822" spans="1:6" x14ac:dyDescent="0.25">
      <c r="A822" s="14" t="s">
        <v>757</v>
      </c>
      <c r="B822" s="13"/>
      <c r="C822" s="33"/>
    </row>
    <row r="823" spans="1:6" ht="30" x14ac:dyDescent="0.25">
      <c r="A823" s="8" t="s">
        <v>41</v>
      </c>
      <c r="B823" s="16" t="s">
        <v>758</v>
      </c>
      <c r="C823" s="33" t="s">
        <v>43</v>
      </c>
    </row>
    <row r="824" spans="1:6" x14ac:dyDescent="0.25">
      <c r="A824" s="8" t="s">
        <v>61</v>
      </c>
      <c r="B824" s="16" t="s">
        <v>758</v>
      </c>
      <c r="C824" s="33" t="s">
        <v>48</v>
      </c>
    </row>
    <row r="825" spans="1:6" x14ac:dyDescent="0.25">
      <c r="A825" s="8" t="s">
        <v>12</v>
      </c>
      <c r="B825" s="16"/>
      <c r="C825" s="33"/>
    </row>
    <row r="826" spans="1:6" x14ac:dyDescent="0.25">
      <c r="A826" s="10" t="s">
        <v>22</v>
      </c>
      <c r="B826" s="28" t="s">
        <v>758</v>
      </c>
      <c r="C826" s="12" t="s">
        <v>23</v>
      </c>
      <c r="D826" s="81"/>
      <c r="E826" s="81"/>
      <c r="F826" s="81"/>
    </row>
    <row r="827" spans="1:6" x14ac:dyDescent="0.25">
      <c r="A827" s="8"/>
      <c r="B827" s="13"/>
      <c r="C827" s="6" t="s">
        <v>24</v>
      </c>
    </row>
    <row r="828" spans="1:6" ht="30" x14ac:dyDescent="0.25">
      <c r="A828" s="14" t="s">
        <v>759</v>
      </c>
      <c r="B828" s="13"/>
      <c r="C828" s="6"/>
    </row>
    <row r="829" spans="1:6" ht="30" x14ac:dyDescent="0.25">
      <c r="A829" s="8" t="s">
        <v>41</v>
      </c>
      <c r="B829" s="13"/>
      <c r="C829" s="6"/>
    </row>
    <row r="830" spans="1:6" x14ac:dyDescent="0.25">
      <c r="A830" s="8" t="s">
        <v>61</v>
      </c>
      <c r="B830" s="13"/>
      <c r="C830" s="6"/>
    </row>
    <row r="831" spans="1:6" x14ac:dyDescent="0.25">
      <c r="A831" s="8" t="s">
        <v>12</v>
      </c>
      <c r="B831" s="13"/>
      <c r="C831" s="6"/>
    </row>
    <row r="832" spans="1:6" x14ac:dyDescent="0.25">
      <c r="A832" s="8" t="s">
        <v>55</v>
      </c>
      <c r="B832" s="13"/>
      <c r="C832" s="6"/>
    </row>
    <row r="833" spans="1:6" x14ac:dyDescent="0.25">
      <c r="A833" s="10" t="s">
        <v>760</v>
      </c>
      <c r="B833" s="28"/>
      <c r="C833" s="12"/>
      <c r="D833" s="81"/>
      <c r="E833" s="81"/>
      <c r="F833" s="81"/>
    </row>
    <row r="834" spans="1:6" x14ac:dyDescent="0.25">
      <c r="A834" s="8"/>
      <c r="B834" s="13"/>
      <c r="C834" s="6"/>
    </row>
    <row r="835" spans="1:6" x14ac:dyDescent="0.25">
      <c r="A835" s="14" t="s">
        <v>761</v>
      </c>
      <c r="B835" s="13"/>
      <c r="C835" s="6"/>
    </row>
    <row r="836" spans="1:6" ht="30" x14ac:dyDescent="0.25">
      <c r="A836" s="8" t="s">
        <v>41</v>
      </c>
      <c r="B836" s="16" t="s">
        <v>762</v>
      </c>
      <c r="C836" s="6" t="s">
        <v>43</v>
      </c>
      <c r="D836" s="86">
        <v>223740</v>
      </c>
      <c r="E836" s="86">
        <v>223740</v>
      </c>
      <c r="F836" s="86">
        <v>223740</v>
      </c>
    </row>
    <row r="837" spans="1:6" x14ac:dyDescent="0.25">
      <c r="A837" s="8" t="s">
        <v>61</v>
      </c>
      <c r="B837" s="16" t="s">
        <v>762</v>
      </c>
      <c r="C837" s="6" t="s">
        <v>48</v>
      </c>
      <c r="D837" s="80">
        <v>591839</v>
      </c>
      <c r="E837" s="80">
        <v>591839</v>
      </c>
      <c r="F837" s="80">
        <v>591839</v>
      </c>
    </row>
    <row r="838" spans="1:6" x14ac:dyDescent="0.25">
      <c r="A838" s="8" t="s">
        <v>12</v>
      </c>
      <c r="B838" s="16" t="s">
        <v>762</v>
      </c>
      <c r="C838" s="6" t="s">
        <v>13</v>
      </c>
      <c r="D838" s="80">
        <v>100</v>
      </c>
      <c r="E838" s="80">
        <v>100</v>
      </c>
      <c r="F838" s="80">
        <v>100</v>
      </c>
    </row>
    <row r="839" spans="1:6" x14ac:dyDescent="0.25">
      <c r="A839" s="8" t="s">
        <v>22</v>
      </c>
      <c r="B839" s="16" t="s">
        <v>762</v>
      </c>
      <c r="C839" s="6" t="s">
        <v>23</v>
      </c>
      <c r="D839" s="92">
        <v>4438</v>
      </c>
      <c r="E839" s="81">
        <v>4438</v>
      </c>
      <c r="F839" s="81">
        <v>4438</v>
      </c>
    </row>
    <row r="840" spans="1:6" x14ac:dyDescent="0.25">
      <c r="A840" s="25"/>
      <c r="B840" s="26"/>
      <c r="C840" s="27" t="s">
        <v>24</v>
      </c>
      <c r="D840" s="86">
        <v>820117</v>
      </c>
      <c r="E840" s="86">
        <v>820117</v>
      </c>
      <c r="F840" s="86">
        <v>820117</v>
      </c>
    </row>
    <row r="841" spans="1:6" ht="30.75" thickBot="1" x14ac:dyDescent="0.3">
      <c r="A841" s="21" t="s">
        <v>763</v>
      </c>
      <c r="B841" s="22"/>
      <c r="C841" s="23"/>
      <c r="D841" s="88">
        <f>SUM(D840,D827,D821,D815,D834)</f>
        <v>8004000</v>
      </c>
      <c r="E841" s="88">
        <f>SUM(E840,E827,E821,E815,E834)</f>
        <v>8004000</v>
      </c>
      <c r="F841" s="88">
        <f>SUM(F840,F827,F821,F815,F834)</f>
        <v>5204000</v>
      </c>
    </row>
    <row r="842" spans="1:6" ht="30" x14ac:dyDescent="0.25">
      <c r="A842" s="24" t="s">
        <v>764</v>
      </c>
      <c r="B842" s="5"/>
      <c r="C842" s="15"/>
    </row>
    <row r="843" spans="1:6" ht="30" x14ac:dyDescent="0.25">
      <c r="A843" s="14" t="s">
        <v>765</v>
      </c>
      <c r="B843" s="5"/>
      <c r="C843" s="15"/>
      <c r="D843" s="77"/>
      <c r="E843" s="77"/>
      <c r="F843" s="77"/>
    </row>
    <row r="844" spans="1:6" ht="30" x14ac:dyDescent="0.25">
      <c r="A844" s="29" t="s">
        <v>41</v>
      </c>
      <c r="B844" s="30" t="s">
        <v>766</v>
      </c>
      <c r="C844" s="39" t="s">
        <v>43</v>
      </c>
      <c r="D844" s="77">
        <v>1987212</v>
      </c>
      <c r="E844" s="77">
        <v>1931772</v>
      </c>
      <c r="F844" s="77">
        <v>1931772</v>
      </c>
    </row>
    <row r="845" spans="1:6" ht="30" x14ac:dyDescent="0.25">
      <c r="A845" s="29" t="s">
        <v>1116</v>
      </c>
      <c r="B845" s="30"/>
      <c r="C845" s="39"/>
      <c r="D845" s="77"/>
      <c r="E845" s="77">
        <v>110880</v>
      </c>
      <c r="F845" s="77">
        <v>110880</v>
      </c>
    </row>
    <row r="846" spans="1:6" x14ac:dyDescent="0.25">
      <c r="A846" s="29" t="s">
        <v>81</v>
      </c>
      <c r="B846" s="30" t="s">
        <v>766</v>
      </c>
      <c r="C846" s="39" t="s">
        <v>82</v>
      </c>
      <c r="D846" s="77">
        <v>20000</v>
      </c>
      <c r="E846" s="77">
        <v>20000</v>
      </c>
      <c r="F846" s="77">
        <v>20000</v>
      </c>
    </row>
    <row r="847" spans="1:6" x14ac:dyDescent="0.25">
      <c r="A847" s="29" t="s">
        <v>61</v>
      </c>
      <c r="B847" s="30" t="s">
        <v>766</v>
      </c>
      <c r="C847" s="39" t="s">
        <v>48</v>
      </c>
      <c r="D847" s="77">
        <v>161450</v>
      </c>
      <c r="E847" s="77">
        <v>161450</v>
      </c>
      <c r="F847" s="77">
        <v>161450</v>
      </c>
    </row>
    <row r="848" spans="1:6" x14ac:dyDescent="0.25">
      <c r="A848" s="29" t="s">
        <v>12</v>
      </c>
      <c r="B848" s="30" t="s">
        <v>766</v>
      </c>
      <c r="C848" s="39" t="s">
        <v>13</v>
      </c>
      <c r="D848" s="77">
        <v>5000</v>
      </c>
      <c r="E848" s="77">
        <v>5000</v>
      </c>
      <c r="F848" s="77">
        <v>5000</v>
      </c>
    </row>
    <row r="849" spans="1:6" x14ac:dyDescent="0.25">
      <c r="A849" s="29" t="s">
        <v>767</v>
      </c>
      <c r="B849" s="30" t="s">
        <v>766</v>
      </c>
      <c r="C849" s="39" t="s">
        <v>768</v>
      </c>
      <c r="D849" s="77">
        <v>405550</v>
      </c>
      <c r="E849" s="77">
        <v>405550</v>
      </c>
      <c r="F849" s="77">
        <v>405550</v>
      </c>
    </row>
    <row r="850" spans="1:6" x14ac:dyDescent="0.25">
      <c r="A850" s="29" t="s">
        <v>53</v>
      </c>
      <c r="B850" s="30"/>
      <c r="C850" s="39"/>
      <c r="D850" s="77"/>
      <c r="E850" s="77">
        <v>7000000</v>
      </c>
      <c r="F850" s="77">
        <v>7000000</v>
      </c>
    </row>
    <row r="851" spans="1:6" x14ac:dyDescent="0.25">
      <c r="A851" s="29" t="s">
        <v>769</v>
      </c>
      <c r="B851" s="30" t="s">
        <v>766</v>
      </c>
      <c r="C851" s="39" t="s">
        <v>770</v>
      </c>
      <c r="D851" s="77">
        <v>6916912</v>
      </c>
      <c r="E851" s="77">
        <v>6861472</v>
      </c>
      <c r="F851" s="77">
        <v>6861472</v>
      </c>
    </row>
    <row r="852" spans="1:6" ht="30" x14ac:dyDescent="0.25">
      <c r="A852" s="29" t="s">
        <v>771</v>
      </c>
      <c r="B852" s="30" t="s">
        <v>766</v>
      </c>
      <c r="C852" s="39" t="s">
        <v>772</v>
      </c>
      <c r="D852" s="80">
        <v>2015</v>
      </c>
      <c r="E852" s="80">
        <v>2015</v>
      </c>
      <c r="F852" s="80">
        <v>2015</v>
      </c>
    </row>
    <row r="853" spans="1:6" ht="30" x14ac:dyDescent="0.25">
      <c r="A853" s="29" t="s">
        <v>773</v>
      </c>
      <c r="B853" s="30" t="s">
        <v>766</v>
      </c>
      <c r="C853" s="39" t="s">
        <v>774</v>
      </c>
      <c r="D853" s="80">
        <v>40000</v>
      </c>
      <c r="E853" s="80">
        <v>40000</v>
      </c>
      <c r="F853" s="80">
        <v>40000</v>
      </c>
    </row>
    <row r="854" spans="1:6" x14ac:dyDescent="0.25">
      <c r="A854" s="29" t="s">
        <v>775</v>
      </c>
      <c r="B854" s="30" t="s">
        <v>766</v>
      </c>
      <c r="C854" s="39" t="s">
        <v>776</v>
      </c>
      <c r="D854" s="80">
        <v>560000</v>
      </c>
      <c r="E854" s="80">
        <v>560000</v>
      </c>
      <c r="F854" s="80">
        <v>560000</v>
      </c>
    </row>
    <row r="855" spans="1:6" x14ac:dyDescent="0.25">
      <c r="A855" s="8" t="s">
        <v>777</v>
      </c>
      <c r="B855" s="16" t="s">
        <v>766</v>
      </c>
      <c r="C855" s="33" t="s">
        <v>778</v>
      </c>
      <c r="D855" s="80">
        <v>10000</v>
      </c>
      <c r="E855" s="80">
        <v>10000</v>
      </c>
      <c r="F855" s="80">
        <v>10000</v>
      </c>
    </row>
    <row r="856" spans="1:6" x14ac:dyDescent="0.25">
      <c r="A856" s="8" t="s">
        <v>779</v>
      </c>
      <c r="B856" s="16" t="s">
        <v>766</v>
      </c>
      <c r="C856" s="33" t="s">
        <v>780</v>
      </c>
      <c r="D856" s="86">
        <v>200740</v>
      </c>
      <c r="E856" s="86"/>
      <c r="F856" s="86"/>
    </row>
    <row r="857" spans="1:6" x14ac:dyDescent="0.25">
      <c r="A857" s="8" t="s">
        <v>781</v>
      </c>
      <c r="B857" s="16" t="s">
        <v>766</v>
      </c>
      <c r="C857" s="33" t="s">
        <v>782</v>
      </c>
    </row>
    <row r="858" spans="1:6" x14ac:dyDescent="0.25">
      <c r="A858" s="8" t="s">
        <v>783</v>
      </c>
      <c r="B858" s="16" t="s">
        <v>766</v>
      </c>
      <c r="C858" s="33" t="s">
        <v>784</v>
      </c>
      <c r="D858" s="86">
        <v>389215</v>
      </c>
      <c r="E858" s="86">
        <v>389215</v>
      </c>
      <c r="F858" s="86">
        <v>389215</v>
      </c>
    </row>
    <row r="859" spans="1:6" x14ac:dyDescent="0.25">
      <c r="A859" s="10" t="s">
        <v>22</v>
      </c>
      <c r="B859" s="17" t="s">
        <v>766</v>
      </c>
      <c r="C859" s="43" t="s">
        <v>23</v>
      </c>
      <c r="D859" s="81">
        <v>50000</v>
      </c>
      <c r="E859" s="81">
        <v>50000</v>
      </c>
      <c r="F859" s="81">
        <v>50000</v>
      </c>
    </row>
    <row r="860" spans="1:6" x14ac:dyDescent="0.25">
      <c r="A860" s="8"/>
      <c r="B860" s="13"/>
      <c r="C860" s="33" t="s">
        <v>24</v>
      </c>
      <c r="D860" s="98">
        <v>10748094</v>
      </c>
      <c r="E860" s="98">
        <v>17547354</v>
      </c>
      <c r="F860" s="98">
        <v>17547354</v>
      </c>
    </row>
    <row r="861" spans="1:6" ht="30" x14ac:dyDescent="0.25">
      <c r="A861" s="14" t="s">
        <v>785</v>
      </c>
      <c r="B861" s="13"/>
      <c r="C861" s="33"/>
    </row>
    <row r="862" spans="1:6" ht="30" x14ac:dyDescent="0.25">
      <c r="A862" s="8" t="s">
        <v>41</v>
      </c>
      <c r="B862" s="16" t="s">
        <v>786</v>
      </c>
      <c r="C862" s="33" t="s">
        <v>43</v>
      </c>
      <c r="D862" s="93">
        <v>1217096</v>
      </c>
      <c r="E862" s="93">
        <v>1217096</v>
      </c>
      <c r="F862" s="93">
        <v>1217096</v>
      </c>
    </row>
    <row r="863" spans="1:6" x14ac:dyDescent="0.25">
      <c r="A863" s="8" t="s">
        <v>1127</v>
      </c>
      <c r="B863" s="16"/>
      <c r="C863" s="33"/>
      <c r="D863" s="91"/>
      <c r="E863" s="91">
        <v>200740</v>
      </c>
      <c r="F863" s="91">
        <v>46759</v>
      </c>
    </row>
    <row r="864" spans="1:6" x14ac:dyDescent="0.25">
      <c r="A864" s="10" t="s">
        <v>61</v>
      </c>
      <c r="B864" s="17" t="s">
        <v>786</v>
      </c>
      <c r="C864" s="43" t="s">
        <v>48</v>
      </c>
      <c r="D864" s="92">
        <v>46759</v>
      </c>
      <c r="E864" s="92">
        <v>46759</v>
      </c>
      <c r="F864" s="92">
        <v>200740</v>
      </c>
    </row>
    <row r="865" spans="1:6" x14ac:dyDescent="0.25">
      <c r="A865" s="10"/>
      <c r="B865" s="28"/>
      <c r="C865" s="43" t="s">
        <v>24</v>
      </c>
      <c r="D865" s="93">
        <v>1263855</v>
      </c>
      <c r="E865" s="93">
        <v>1464595</v>
      </c>
      <c r="F865" s="93">
        <v>1464595</v>
      </c>
    </row>
    <row r="866" spans="1:6" ht="30.75" thickBot="1" x14ac:dyDescent="0.3">
      <c r="A866" s="21" t="s">
        <v>787</v>
      </c>
      <c r="B866" s="22"/>
      <c r="C866" s="23"/>
      <c r="D866" s="88">
        <f>SUM(D865,D860)</f>
        <v>12011949</v>
      </c>
      <c r="E866" s="88">
        <f>SUM(E865,E860)</f>
        <v>19011949</v>
      </c>
      <c r="F866" s="88">
        <f>SUM(F865,F860)</f>
        <v>19011949</v>
      </c>
    </row>
    <row r="867" spans="1:6" x14ac:dyDescent="0.25">
      <c r="A867" s="24" t="s">
        <v>788</v>
      </c>
      <c r="B867" s="5"/>
      <c r="C867" s="15"/>
    </row>
    <row r="868" spans="1:6" x14ac:dyDescent="0.25">
      <c r="A868" s="14" t="s">
        <v>789</v>
      </c>
      <c r="B868" s="5"/>
      <c r="C868" s="15"/>
    </row>
    <row r="869" spans="1:6" x14ac:dyDescent="0.25">
      <c r="A869" s="8" t="s">
        <v>61</v>
      </c>
      <c r="B869" s="5"/>
      <c r="C869" s="15"/>
      <c r="D869" s="80">
        <v>500000</v>
      </c>
      <c r="E869" s="80">
        <v>500000</v>
      </c>
    </row>
    <row r="870" spans="1:6" ht="60" x14ac:dyDescent="0.25">
      <c r="A870" s="37" t="s">
        <v>790</v>
      </c>
      <c r="B870" s="62" t="s">
        <v>791</v>
      </c>
      <c r="C870" s="41" t="s">
        <v>792</v>
      </c>
      <c r="D870" s="90">
        <v>29950955</v>
      </c>
      <c r="E870" s="90">
        <v>29950955</v>
      </c>
      <c r="F870" s="90">
        <v>29950955</v>
      </c>
    </row>
    <row r="871" spans="1:6" x14ac:dyDescent="0.25">
      <c r="A871" s="25"/>
      <c r="B871" s="26"/>
      <c r="C871" s="27" t="s">
        <v>24</v>
      </c>
      <c r="D871" s="90">
        <v>30450955</v>
      </c>
      <c r="E871" s="90">
        <v>30450955</v>
      </c>
      <c r="F871" s="90">
        <v>29950955</v>
      </c>
    </row>
    <row r="872" spans="1:6" ht="30.75" thickBot="1" x14ac:dyDescent="0.3">
      <c r="A872" s="21" t="s">
        <v>793</v>
      </c>
      <c r="B872" s="22"/>
      <c r="C872" s="23"/>
      <c r="D872" s="104">
        <f>D871</f>
        <v>30450955</v>
      </c>
      <c r="E872" s="104">
        <f>E871</f>
        <v>30450955</v>
      </c>
      <c r="F872" s="104">
        <f>F871</f>
        <v>29950955</v>
      </c>
    </row>
    <row r="873" spans="1:6" ht="45" x14ac:dyDescent="0.25">
      <c r="A873" s="24" t="s">
        <v>794</v>
      </c>
      <c r="B873" s="16"/>
      <c r="C873" s="6"/>
    </row>
    <row r="874" spans="1:6" ht="45" x14ac:dyDescent="0.25">
      <c r="A874" s="14" t="s">
        <v>795</v>
      </c>
      <c r="B874" s="16"/>
      <c r="C874" s="6"/>
    </row>
    <row r="875" spans="1:6" ht="45" x14ac:dyDescent="0.25">
      <c r="A875" s="29" t="s">
        <v>794</v>
      </c>
      <c r="B875" s="30" t="s">
        <v>796</v>
      </c>
      <c r="C875" s="31" t="s">
        <v>797</v>
      </c>
      <c r="D875" s="86">
        <v>738955</v>
      </c>
      <c r="E875" s="86">
        <v>738955</v>
      </c>
      <c r="F875" s="86">
        <v>727871</v>
      </c>
    </row>
    <row r="876" spans="1:6" x14ac:dyDescent="0.25">
      <c r="A876" s="29" t="s">
        <v>798</v>
      </c>
      <c r="B876" s="30" t="s">
        <v>796</v>
      </c>
      <c r="C876" s="31" t="s">
        <v>799</v>
      </c>
      <c r="D876" s="80">
        <v>34293</v>
      </c>
      <c r="E876" s="80">
        <v>34293</v>
      </c>
      <c r="F876" s="80">
        <v>34293</v>
      </c>
    </row>
    <row r="877" spans="1:6" ht="30" x14ac:dyDescent="0.25">
      <c r="A877" s="29" t="s">
        <v>800</v>
      </c>
      <c r="B877" s="30" t="s">
        <v>796</v>
      </c>
      <c r="C877" s="31" t="s">
        <v>801</v>
      </c>
      <c r="D877" s="80">
        <v>2786925</v>
      </c>
      <c r="E877" s="80">
        <v>2786925</v>
      </c>
      <c r="F877" s="80">
        <v>2786925</v>
      </c>
    </row>
    <row r="878" spans="1:6" x14ac:dyDescent="0.25">
      <c r="A878" s="29" t="s">
        <v>802</v>
      </c>
      <c r="B878" s="30" t="s">
        <v>796</v>
      </c>
      <c r="C878" s="31" t="s">
        <v>803</v>
      </c>
      <c r="D878" s="80">
        <v>278222</v>
      </c>
      <c r="E878" s="80">
        <v>278222</v>
      </c>
      <c r="F878" s="80">
        <v>278222</v>
      </c>
    </row>
    <row r="879" spans="1:6" ht="30" x14ac:dyDescent="0.25">
      <c r="A879" s="29" t="s">
        <v>804</v>
      </c>
      <c r="B879" s="30" t="s">
        <v>796</v>
      </c>
      <c r="C879" s="31" t="s">
        <v>805</v>
      </c>
      <c r="D879" s="86">
        <v>3118960</v>
      </c>
      <c r="E879" s="86">
        <v>3118960</v>
      </c>
      <c r="F879" s="86">
        <v>3118960</v>
      </c>
    </row>
    <row r="880" spans="1:6" x14ac:dyDescent="0.25">
      <c r="A880" s="29" t="s">
        <v>806</v>
      </c>
      <c r="B880" s="30" t="s">
        <v>796</v>
      </c>
      <c r="C880" s="31" t="s">
        <v>807</v>
      </c>
      <c r="D880" s="86">
        <v>1800735</v>
      </c>
      <c r="E880" s="86">
        <v>1800735</v>
      </c>
      <c r="F880" s="86">
        <v>1800735</v>
      </c>
    </row>
    <row r="881" spans="1:6" x14ac:dyDescent="0.25">
      <c r="A881" s="37" t="s">
        <v>808</v>
      </c>
      <c r="B881" s="40"/>
      <c r="C881" s="41"/>
      <c r="D881" s="81">
        <v>7034748</v>
      </c>
      <c r="E881" s="81">
        <v>7034748</v>
      </c>
      <c r="F881" s="81">
        <v>7034748</v>
      </c>
    </row>
    <row r="882" spans="1:6" x14ac:dyDescent="0.25">
      <c r="A882" s="29"/>
      <c r="B882" s="30"/>
      <c r="C882" s="31" t="s">
        <v>24</v>
      </c>
      <c r="D882" s="86">
        <v>15792838</v>
      </c>
      <c r="E882" s="86">
        <v>15792838</v>
      </c>
      <c r="F882" s="86">
        <v>15781754</v>
      </c>
    </row>
    <row r="883" spans="1:6" ht="30" x14ac:dyDescent="0.25">
      <c r="A883" s="14" t="s">
        <v>809</v>
      </c>
      <c r="B883" s="16"/>
      <c r="C883" s="6"/>
    </row>
    <row r="884" spans="1:6" ht="30" x14ac:dyDescent="0.25">
      <c r="A884" s="10" t="s">
        <v>809</v>
      </c>
      <c r="B884" s="17" t="s">
        <v>810</v>
      </c>
      <c r="C884" s="12" t="s">
        <v>811</v>
      </c>
      <c r="D884" s="83">
        <v>6489307</v>
      </c>
      <c r="E884" s="83">
        <v>6489307</v>
      </c>
      <c r="F884" s="83">
        <v>6391967</v>
      </c>
    </row>
    <row r="885" spans="1:6" x14ac:dyDescent="0.25">
      <c r="A885" s="8"/>
      <c r="B885" s="16"/>
      <c r="C885" s="6" t="s">
        <v>24</v>
      </c>
      <c r="D885" s="95">
        <v>6489307</v>
      </c>
      <c r="E885" s="95">
        <v>6489307</v>
      </c>
      <c r="F885" s="83">
        <v>6391967</v>
      </c>
    </row>
    <row r="886" spans="1:6" ht="30" x14ac:dyDescent="0.25">
      <c r="A886" s="14" t="s">
        <v>812</v>
      </c>
      <c r="B886" s="16"/>
      <c r="C886" s="6"/>
    </row>
    <row r="887" spans="1:6" ht="30" x14ac:dyDescent="0.25">
      <c r="A887" s="10" t="s">
        <v>812</v>
      </c>
      <c r="B887" s="17" t="s">
        <v>813</v>
      </c>
      <c r="C887" s="12" t="s">
        <v>814</v>
      </c>
      <c r="D887" s="83">
        <v>5864886</v>
      </c>
      <c r="E887" s="83">
        <v>5864886</v>
      </c>
      <c r="F887" s="83">
        <v>5776913</v>
      </c>
    </row>
    <row r="888" spans="1:6" x14ac:dyDescent="0.25">
      <c r="A888" s="8"/>
      <c r="B888" s="16"/>
      <c r="C888" s="6" t="s">
        <v>24</v>
      </c>
      <c r="D888" s="95">
        <v>5864886</v>
      </c>
      <c r="E888" s="95">
        <v>5864886</v>
      </c>
      <c r="F888" s="83">
        <v>5776913</v>
      </c>
    </row>
    <row r="889" spans="1:6" ht="30" x14ac:dyDescent="0.25">
      <c r="A889" s="14" t="s">
        <v>815</v>
      </c>
      <c r="B889" s="16"/>
      <c r="C889" s="6"/>
    </row>
    <row r="890" spans="1:6" ht="30" x14ac:dyDescent="0.25">
      <c r="A890" s="10" t="s">
        <v>815</v>
      </c>
      <c r="B890" s="17" t="s">
        <v>816</v>
      </c>
      <c r="C890" s="12" t="s">
        <v>817</v>
      </c>
      <c r="D890" s="83">
        <v>7820129</v>
      </c>
      <c r="E890" s="83">
        <v>7820129</v>
      </c>
      <c r="F890" s="83">
        <v>7820129</v>
      </c>
    </row>
    <row r="891" spans="1:6" x14ac:dyDescent="0.25">
      <c r="A891" s="8"/>
      <c r="B891" s="16"/>
      <c r="C891" s="6" t="s">
        <v>24</v>
      </c>
      <c r="D891" s="95">
        <v>7820129</v>
      </c>
      <c r="E891" s="95">
        <v>7820129</v>
      </c>
      <c r="F891" s="95">
        <v>7820129</v>
      </c>
    </row>
    <row r="892" spans="1:6" ht="30" x14ac:dyDescent="0.25">
      <c r="A892" s="14" t="s">
        <v>818</v>
      </c>
      <c r="B892" s="16"/>
      <c r="C892" s="6"/>
    </row>
    <row r="893" spans="1:6" ht="30" x14ac:dyDescent="0.25">
      <c r="A893" s="10" t="s">
        <v>818</v>
      </c>
      <c r="B893" s="17" t="s">
        <v>819</v>
      </c>
      <c r="C893" s="12" t="s">
        <v>820</v>
      </c>
      <c r="D893" s="83">
        <v>7830842</v>
      </c>
      <c r="E893" s="83">
        <v>7830842</v>
      </c>
      <c r="F893" s="83">
        <v>7713379</v>
      </c>
    </row>
    <row r="894" spans="1:6" x14ac:dyDescent="0.25">
      <c r="A894" s="8"/>
      <c r="B894" s="16"/>
      <c r="C894" s="6" t="s">
        <v>24</v>
      </c>
      <c r="D894" s="95">
        <v>7830842</v>
      </c>
      <c r="E894" s="95">
        <v>7830842</v>
      </c>
      <c r="F894" s="83">
        <v>7713379</v>
      </c>
    </row>
    <row r="895" spans="1:6" ht="45" x14ac:dyDescent="0.25">
      <c r="A895" s="14" t="s">
        <v>821</v>
      </c>
      <c r="B895" s="16"/>
      <c r="C895" s="6"/>
    </row>
    <row r="896" spans="1:6" ht="45" x14ac:dyDescent="0.25">
      <c r="A896" s="10" t="s">
        <v>821</v>
      </c>
      <c r="B896" s="17" t="s">
        <v>822</v>
      </c>
      <c r="C896" s="12" t="s">
        <v>823</v>
      </c>
      <c r="D896" s="105">
        <v>2179912</v>
      </c>
      <c r="E896" s="105">
        <v>2179912</v>
      </c>
      <c r="F896" s="105">
        <v>2147213</v>
      </c>
    </row>
    <row r="897" spans="1:6" x14ac:dyDescent="0.25">
      <c r="A897" s="8"/>
      <c r="B897" s="16"/>
      <c r="C897" s="6" t="s">
        <v>24</v>
      </c>
      <c r="D897" s="101">
        <v>2179912</v>
      </c>
      <c r="E897" s="101">
        <v>2179912</v>
      </c>
      <c r="F897" s="101">
        <v>2147213</v>
      </c>
    </row>
    <row r="898" spans="1:6" ht="45" x14ac:dyDescent="0.25">
      <c r="A898" s="14" t="s">
        <v>824</v>
      </c>
      <c r="B898" s="16"/>
      <c r="C898" s="6"/>
    </row>
    <row r="899" spans="1:6" ht="45" x14ac:dyDescent="0.25">
      <c r="A899" s="10" t="s">
        <v>824</v>
      </c>
      <c r="B899" s="17" t="s">
        <v>825</v>
      </c>
      <c r="C899" s="12" t="s">
        <v>826</v>
      </c>
      <c r="D899" s="83">
        <v>8241823</v>
      </c>
      <c r="E899" s="83">
        <v>8241823</v>
      </c>
      <c r="F899" s="83">
        <v>8118196</v>
      </c>
    </row>
    <row r="900" spans="1:6" x14ac:dyDescent="0.25">
      <c r="A900" s="8"/>
      <c r="B900" s="16"/>
      <c r="C900" s="6" t="s">
        <v>24</v>
      </c>
      <c r="D900" s="95">
        <v>8241823</v>
      </c>
      <c r="E900" s="95">
        <v>8241823</v>
      </c>
      <c r="F900" s="95">
        <v>8118196</v>
      </c>
    </row>
    <row r="901" spans="1:6" ht="45" x14ac:dyDescent="0.25">
      <c r="A901" s="14" t="s">
        <v>827</v>
      </c>
      <c r="B901" s="16"/>
      <c r="C901" s="6"/>
    </row>
    <row r="902" spans="1:6" ht="45" x14ac:dyDescent="0.25">
      <c r="A902" s="10" t="s">
        <v>827</v>
      </c>
      <c r="B902" s="17" t="s">
        <v>828</v>
      </c>
      <c r="C902" s="12" t="s">
        <v>829</v>
      </c>
      <c r="D902" s="83">
        <v>7285825</v>
      </c>
      <c r="E902" s="83">
        <v>7285825</v>
      </c>
      <c r="F902" s="83">
        <v>7176538</v>
      </c>
    </row>
    <row r="903" spans="1:6" x14ac:dyDescent="0.25">
      <c r="A903" s="8"/>
      <c r="B903" s="16"/>
      <c r="C903" s="6" t="s">
        <v>24</v>
      </c>
      <c r="D903" s="95">
        <v>7285825</v>
      </c>
      <c r="E903" s="95">
        <v>7285825</v>
      </c>
      <c r="F903" s="95">
        <v>7176538</v>
      </c>
    </row>
    <row r="904" spans="1:6" ht="30" x14ac:dyDescent="0.25">
      <c r="A904" s="36" t="s">
        <v>830</v>
      </c>
      <c r="B904" s="30"/>
      <c r="C904" s="31"/>
    </row>
    <row r="905" spans="1:6" ht="30" x14ac:dyDescent="0.25">
      <c r="A905" s="37" t="s">
        <v>830</v>
      </c>
      <c r="B905" s="40" t="s">
        <v>831</v>
      </c>
      <c r="C905" s="41" t="s">
        <v>832</v>
      </c>
      <c r="D905" s="105">
        <v>10319284</v>
      </c>
      <c r="E905" s="105">
        <v>10319285</v>
      </c>
      <c r="F905" s="105">
        <v>10164495</v>
      </c>
    </row>
    <row r="906" spans="1:6" x14ac:dyDescent="0.25">
      <c r="A906" s="29"/>
      <c r="B906" s="30"/>
      <c r="C906" s="31"/>
      <c r="D906" s="95">
        <v>10319284</v>
      </c>
      <c r="E906" s="95">
        <v>10319285</v>
      </c>
      <c r="F906" s="105">
        <v>10164495</v>
      </c>
    </row>
    <row r="907" spans="1:6" ht="30" x14ac:dyDescent="0.25">
      <c r="A907" s="36" t="s">
        <v>833</v>
      </c>
      <c r="B907" s="30"/>
      <c r="C907" s="31"/>
    </row>
    <row r="908" spans="1:6" ht="30" x14ac:dyDescent="0.25">
      <c r="A908" s="10" t="s">
        <v>833</v>
      </c>
      <c r="B908" s="17" t="s">
        <v>834</v>
      </c>
      <c r="C908" s="12" t="s">
        <v>835</v>
      </c>
      <c r="D908" s="83">
        <v>8098811</v>
      </c>
      <c r="E908" s="83">
        <v>8098811</v>
      </c>
      <c r="F908" s="83">
        <v>7977329</v>
      </c>
    </row>
    <row r="909" spans="1:6" x14ac:dyDescent="0.25">
      <c r="A909" s="8"/>
      <c r="B909" s="16"/>
      <c r="C909" s="6" t="s">
        <v>24</v>
      </c>
      <c r="D909" s="95">
        <v>8098811</v>
      </c>
      <c r="E909" s="95">
        <v>8098811</v>
      </c>
      <c r="F909" s="95">
        <v>7977329</v>
      </c>
    </row>
    <row r="910" spans="1:6" ht="45.75" thickBot="1" x14ac:dyDescent="0.3">
      <c r="A910" s="21" t="s">
        <v>836</v>
      </c>
      <c r="B910" s="63"/>
      <c r="C910" s="64"/>
      <c r="D910" s="106">
        <f>SUM(D909,D906,D903,D900,D897,D894,D891,D888,D885,D882)</f>
        <v>79923657</v>
      </c>
      <c r="E910" s="106">
        <f>SUM(E909,E906,E903,E900,E897,E894,E891,E888,E885,E882)</f>
        <v>79923658</v>
      </c>
      <c r="F910" s="106">
        <f>SUM(F909,F906,F903,F900,F897,F894,F891,F888,F885,F882)</f>
        <v>79067913</v>
      </c>
    </row>
    <row r="911" spans="1:6" ht="30" x14ac:dyDescent="0.25">
      <c r="A911" s="24" t="s">
        <v>837</v>
      </c>
      <c r="B911" s="13"/>
      <c r="C911" s="6"/>
    </row>
    <row r="912" spans="1:6" ht="30" x14ac:dyDescent="0.25">
      <c r="A912" s="14" t="s">
        <v>838</v>
      </c>
      <c r="B912" s="13"/>
      <c r="C912" s="6"/>
    </row>
    <row r="913" spans="1:6" ht="30" x14ac:dyDescent="0.25">
      <c r="A913" s="8" t="s">
        <v>41</v>
      </c>
      <c r="B913" s="16" t="s">
        <v>839</v>
      </c>
      <c r="C913" s="6" t="s">
        <v>43</v>
      </c>
      <c r="D913" s="86">
        <v>2710154</v>
      </c>
      <c r="E913" s="86">
        <v>2710154</v>
      </c>
      <c r="F913" s="86">
        <v>2669502</v>
      </c>
    </row>
    <row r="914" spans="1:6" x14ac:dyDescent="0.25">
      <c r="A914" s="8" t="s">
        <v>61</v>
      </c>
      <c r="B914" s="16" t="s">
        <v>839</v>
      </c>
      <c r="C914" s="6" t="s">
        <v>48</v>
      </c>
      <c r="D914" s="80">
        <v>1113606</v>
      </c>
      <c r="E914" s="80">
        <v>1113606</v>
      </c>
      <c r="F914" s="80">
        <v>1096902</v>
      </c>
    </row>
    <row r="915" spans="1:6" x14ac:dyDescent="0.25">
      <c r="A915" s="8" t="s">
        <v>840</v>
      </c>
      <c r="B915" s="16" t="s">
        <v>839</v>
      </c>
      <c r="C915" s="33" t="s">
        <v>841</v>
      </c>
      <c r="D915" s="80">
        <v>40619864</v>
      </c>
      <c r="E915" s="80">
        <v>40619864</v>
      </c>
      <c r="F915" s="80">
        <v>40619864</v>
      </c>
    </row>
    <row r="916" spans="1:6" x14ac:dyDescent="0.25">
      <c r="A916" s="8" t="s">
        <v>842</v>
      </c>
      <c r="B916" s="16" t="s">
        <v>839</v>
      </c>
      <c r="C916" s="33" t="s">
        <v>843</v>
      </c>
      <c r="D916" s="80">
        <v>1225120</v>
      </c>
      <c r="E916" s="80">
        <v>1225120</v>
      </c>
      <c r="F916" s="80">
        <v>1225120</v>
      </c>
    </row>
    <row r="917" spans="1:6" x14ac:dyDescent="0.25">
      <c r="A917" s="8" t="s">
        <v>844</v>
      </c>
      <c r="B917" s="16" t="s">
        <v>839</v>
      </c>
      <c r="C917" s="33" t="s">
        <v>845</v>
      </c>
      <c r="D917" s="80">
        <v>628349</v>
      </c>
      <c r="E917" s="80">
        <v>628349</v>
      </c>
      <c r="F917" s="80">
        <v>628349</v>
      </c>
    </row>
    <row r="918" spans="1:6" x14ac:dyDescent="0.25">
      <c r="A918" s="8" t="s">
        <v>625</v>
      </c>
      <c r="B918" s="16" t="s">
        <v>839</v>
      </c>
      <c r="C918" s="33" t="s">
        <v>846</v>
      </c>
      <c r="D918" s="80">
        <v>1760254</v>
      </c>
      <c r="E918" s="80">
        <v>1760254</v>
      </c>
      <c r="F918" s="80">
        <v>1760254</v>
      </c>
    </row>
    <row r="919" spans="1:6" ht="30" x14ac:dyDescent="0.25">
      <c r="A919" s="8" t="s">
        <v>847</v>
      </c>
      <c r="B919" s="16" t="s">
        <v>839</v>
      </c>
      <c r="C919" s="33" t="s">
        <v>848</v>
      </c>
      <c r="D919" s="80">
        <v>1630000</v>
      </c>
      <c r="E919" s="80">
        <v>1630000</v>
      </c>
      <c r="F919" s="80">
        <v>1630000</v>
      </c>
    </row>
    <row r="920" spans="1:6" x14ac:dyDescent="0.25">
      <c r="A920" s="8" t="s">
        <v>849</v>
      </c>
      <c r="B920" s="16" t="s">
        <v>839</v>
      </c>
      <c r="C920" s="33" t="s">
        <v>850</v>
      </c>
      <c r="D920" s="80">
        <v>18500000</v>
      </c>
      <c r="E920" s="80">
        <v>18500000</v>
      </c>
      <c r="F920" s="80">
        <v>18500000</v>
      </c>
    </row>
    <row r="921" spans="1:6" x14ac:dyDescent="0.25">
      <c r="A921" s="8" t="s">
        <v>851</v>
      </c>
      <c r="B921" s="16" t="s">
        <v>839</v>
      </c>
      <c r="C921" s="33" t="s">
        <v>852</v>
      </c>
      <c r="D921" s="86">
        <v>5014728</v>
      </c>
      <c r="E921" s="86">
        <v>5014728</v>
      </c>
      <c r="F921" s="86">
        <v>5014728</v>
      </c>
    </row>
    <row r="922" spans="1:6" ht="30" x14ac:dyDescent="0.25">
      <c r="A922" s="8" t="s">
        <v>853</v>
      </c>
      <c r="B922" s="16"/>
      <c r="C922" s="33"/>
      <c r="D922" s="86">
        <v>330000</v>
      </c>
      <c r="E922" s="86">
        <v>330000</v>
      </c>
      <c r="F922" s="86">
        <v>330000</v>
      </c>
    </row>
    <row r="923" spans="1:6" ht="30" x14ac:dyDescent="0.25">
      <c r="A923" s="8" t="s">
        <v>854</v>
      </c>
      <c r="B923" s="16"/>
      <c r="C923" s="33"/>
      <c r="D923" s="86">
        <v>80000</v>
      </c>
      <c r="E923" s="86">
        <v>80000</v>
      </c>
      <c r="F923" s="86">
        <v>80000</v>
      </c>
    </row>
    <row r="924" spans="1:6" ht="30" x14ac:dyDescent="0.25">
      <c r="A924" s="8" t="s">
        <v>855</v>
      </c>
      <c r="B924" s="16"/>
      <c r="C924" s="33"/>
      <c r="D924" s="86">
        <v>400000</v>
      </c>
      <c r="E924" s="86">
        <v>400000</v>
      </c>
      <c r="F924" s="86">
        <v>547470</v>
      </c>
    </row>
    <row r="925" spans="1:6" x14ac:dyDescent="0.25">
      <c r="A925" s="10" t="s">
        <v>22</v>
      </c>
      <c r="B925" s="17" t="s">
        <v>839</v>
      </c>
      <c r="C925" s="12" t="s">
        <v>23</v>
      </c>
      <c r="D925" s="81">
        <v>17817</v>
      </c>
      <c r="E925" s="81">
        <v>17817</v>
      </c>
      <c r="F925" s="81">
        <v>17817</v>
      </c>
    </row>
    <row r="926" spans="1:6" x14ac:dyDescent="0.25">
      <c r="A926" s="8"/>
      <c r="B926" s="13"/>
      <c r="C926" s="6" t="s">
        <v>24</v>
      </c>
      <c r="D926" s="86">
        <v>74029892</v>
      </c>
      <c r="E926" s="86">
        <v>74029892</v>
      </c>
      <c r="F926" s="86">
        <v>74120006</v>
      </c>
    </row>
    <row r="927" spans="1:6" ht="60" x14ac:dyDescent="0.25">
      <c r="A927" s="14" t="s">
        <v>856</v>
      </c>
      <c r="B927" s="13"/>
      <c r="C927" s="6"/>
    </row>
    <row r="928" spans="1:6" x14ac:dyDescent="0.25">
      <c r="A928" s="10" t="s">
        <v>857</v>
      </c>
      <c r="B928" s="28" t="s">
        <v>858</v>
      </c>
      <c r="C928" s="12" t="s">
        <v>859</v>
      </c>
      <c r="D928" s="94">
        <v>1747826</v>
      </c>
      <c r="E928" s="94">
        <v>1747826</v>
      </c>
      <c r="F928" s="94">
        <v>1747826</v>
      </c>
    </row>
    <row r="929" spans="1:6" x14ac:dyDescent="0.25">
      <c r="A929" s="8"/>
      <c r="B929" s="13"/>
      <c r="C929" s="6" t="s">
        <v>24</v>
      </c>
      <c r="D929" s="93">
        <v>1747826</v>
      </c>
      <c r="E929" s="93">
        <v>1747826</v>
      </c>
      <c r="F929" s="93">
        <v>1747826</v>
      </c>
    </row>
    <row r="930" spans="1:6" ht="30" x14ac:dyDescent="0.25">
      <c r="A930" s="14" t="s">
        <v>860</v>
      </c>
      <c r="B930" s="13"/>
      <c r="C930" s="6"/>
    </row>
    <row r="931" spans="1:6" ht="30" x14ac:dyDescent="0.25">
      <c r="A931" s="8" t="s">
        <v>861</v>
      </c>
      <c r="B931" s="16" t="s">
        <v>862</v>
      </c>
      <c r="C931" s="6" t="s">
        <v>863</v>
      </c>
      <c r="D931" s="93">
        <v>2235352</v>
      </c>
      <c r="E931" s="93">
        <v>2235352</v>
      </c>
      <c r="F931" s="93">
        <v>2201822</v>
      </c>
    </row>
    <row r="932" spans="1:6" x14ac:dyDescent="0.25">
      <c r="A932" s="8" t="s">
        <v>864</v>
      </c>
      <c r="B932" s="16" t="s">
        <v>862</v>
      </c>
      <c r="C932" s="6" t="s">
        <v>865</v>
      </c>
      <c r="D932" s="93">
        <v>15056370</v>
      </c>
      <c r="E932" s="93">
        <v>15056370</v>
      </c>
      <c r="F932" s="93">
        <v>14830524</v>
      </c>
    </row>
    <row r="933" spans="1:6" ht="30" x14ac:dyDescent="0.25">
      <c r="A933" s="8" t="s">
        <v>866</v>
      </c>
      <c r="B933" s="16" t="s">
        <v>862</v>
      </c>
      <c r="C933" s="6" t="s">
        <v>867</v>
      </c>
      <c r="D933" s="93">
        <v>2286711</v>
      </c>
      <c r="E933" s="93">
        <v>2286711</v>
      </c>
      <c r="F933" s="93">
        <v>2252410</v>
      </c>
    </row>
    <row r="934" spans="1:6" x14ac:dyDescent="0.25">
      <c r="A934" s="8" t="s">
        <v>868</v>
      </c>
      <c r="B934" s="16" t="s">
        <v>862</v>
      </c>
      <c r="C934" s="6" t="s">
        <v>869</v>
      </c>
      <c r="D934" s="93">
        <v>164517</v>
      </c>
      <c r="E934" s="93">
        <v>164517</v>
      </c>
      <c r="F934" s="93">
        <v>164517</v>
      </c>
    </row>
    <row r="935" spans="1:6" ht="45" x14ac:dyDescent="0.25">
      <c r="A935" s="10" t="s">
        <v>870</v>
      </c>
      <c r="B935" s="17" t="s">
        <v>862</v>
      </c>
      <c r="C935" s="12" t="s">
        <v>871</v>
      </c>
      <c r="D935" s="92">
        <v>1203087</v>
      </c>
      <c r="E935" s="92">
        <v>1203087</v>
      </c>
      <c r="F935" s="92">
        <v>1203087</v>
      </c>
    </row>
    <row r="936" spans="1:6" x14ac:dyDescent="0.25">
      <c r="A936" s="8"/>
      <c r="B936" s="16"/>
      <c r="C936" s="6" t="s">
        <v>24</v>
      </c>
      <c r="D936" s="93">
        <v>20946037</v>
      </c>
      <c r="E936" s="93">
        <v>20946037</v>
      </c>
      <c r="F936" s="93">
        <v>20652360</v>
      </c>
    </row>
    <row r="937" spans="1:6" x14ac:dyDescent="0.25">
      <c r="A937" s="36" t="s">
        <v>872</v>
      </c>
      <c r="B937" s="30"/>
      <c r="C937" s="31"/>
    </row>
    <row r="938" spans="1:6" x14ac:dyDescent="0.25">
      <c r="A938" s="29" t="s">
        <v>873</v>
      </c>
      <c r="B938" s="30" t="s">
        <v>874</v>
      </c>
      <c r="C938" s="39" t="s">
        <v>875</v>
      </c>
      <c r="D938" s="95">
        <v>97017960</v>
      </c>
      <c r="E938" s="95">
        <v>97017960</v>
      </c>
      <c r="F938" s="95">
        <v>79017960</v>
      </c>
    </row>
    <row r="939" spans="1:6" x14ac:dyDescent="0.25">
      <c r="A939" s="29" t="s">
        <v>876</v>
      </c>
      <c r="B939" s="30" t="s">
        <v>874</v>
      </c>
      <c r="C939" s="31" t="s">
        <v>877</v>
      </c>
      <c r="D939" s="93">
        <v>491458</v>
      </c>
      <c r="E939" s="93">
        <v>491458</v>
      </c>
      <c r="F939" s="93">
        <v>491458</v>
      </c>
    </row>
    <row r="940" spans="1:6" ht="30" x14ac:dyDescent="0.25">
      <c r="A940" s="29" t="s">
        <v>878</v>
      </c>
      <c r="B940" s="30" t="s">
        <v>874</v>
      </c>
      <c r="C940" s="31" t="s">
        <v>879</v>
      </c>
      <c r="D940" s="93">
        <v>8020938</v>
      </c>
      <c r="E940" s="93">
        <v>8020938</v>
      </c>
      <c r="F940" s="93">
        <v>8020938</v>
      </c>
    </row>
    <row r="941" spans="1:6" ht="30" x14ac:dyDescent="0.25">
      <c r="A941" s="29" t="s">
        <v>880</v>
      </c>
      <c r="B941" s="30" t="s">
        <v>874</v>
      </c>
      <c r="C941" s="31" t="s">
        <v>881</v>
      </c>
      <c r="D941" s="93">
        <v>316556</v>
      </c>
      <c r="E941" s="93">
        <v>316556</v>
      </c>
      <c r="F941" s="93">
        <v>316556</v>
      </c>
    </row>
    <row r="942" spans="1:6" x14ac:dyDescent="0.25">
      <c r="A942" s="29" t="s">
        <v>423</v>
      </c>
      <c r="B942" s="30"/>
      <c r="C942" s="31"/>
      <c r="D942" s="93">
        <v>382935</v>
      </c>
      <c r="E942" s="93">
        <v>382935</v>
      </c>
      <c r="F942" s="93">
        <v>382935</v>
      </c>
    </row>
    <row r="943" spans="1:6" ht="30" x14ac:dyDescent="0.25">
      <c r="A943" s="37" t="s">
        <v>882</v>
      </c>
      <c r="B943" s="40" t="s">
        <v>874</v>
      </c>
      <c r="C943" s="50" t="s">
        <v>883</v>
      </c>
      <c r="D943" s="83">
        <v>4512711</v>
      </c>
      <c r="E943" s="83">
        <v>4512711</v>
      </c>
      <c r="F943" s="83">
        <v>4512711</v>
      </c>
    </row>
    <row r="944" spans="1:6" x14ac:dyDescent="0.25">
      <c r="A944" s="29"/>
      <c r="B944" s="30"/>
      <c r="C944" s="39" t="s">
        <v>24</v>
      </c>
      <c r="D944" s="95">
        <v>110742558</v>
      </c>
      <c r="E944" s="95">
        <v>110742558</v>
      </c>
      <c r="F944" s="95">
        <v>92742558</v>
      </c>
    </row>
    <row r="945" spans="1:6" ht="30" x14ac:dyDescent="0.25">
      <c r="A945" s="36" t="s">
        <v>884</v>
      </c>
      <c r="B945" s="30"/>
      <c r="C945" s="39"/>
    </row>
    <row r="946" spans="1:6" x14ac:dyDescent="0.25">
      <c r="A946" s="29" t="s">
        <v>885</v>
      </c>
      <c r="B946" s="30" t="s">
        <v>886</v>
      </c>
      <c r="C946" s="31" t="s">
        <v>887</v>
      </c>
      <c r="D946" s="93">
        <v>12235068</v>
      </c>
      <c r="E946" s="93">
        <v>12235068</v>
      </c>
      <c r="F946" s="93">
        <v>12051542</v>
      </c>
    </row>
    <row r="947" spans="1:6" x14ac:dyDescent="0.25">
      <c r="A947" s="29" t="s">
        <v>868</v>
      </c>
      <c r="B947" s="30" t="s">
        <v>886</v>
      </c>
      <c r="C947" s="31" t="s">
        <v>869</v>
      </c>
      <c r="D947" s="93">
        <v>156022</v>
      </c>
      <c r="E947" s="93">
        <v>156022</v>
      </c>
      <c r="F947" s="93">
        <v>156022</v>
      </c>
    </row>
    <row r="948" spans="1:6" x14ac:dyDescent="0.25">
      <c r="A948" s="29" t="s">
        <v>888</v>
      </c>
      <c r="B948" s="30"/>
      <c r="C948" s="31"/>
      <c r="D948" s="93">
        <v>227415</v>
      </c>
      <c r="E948" s="93">
        <v>227415</v>
      </c>
      <c r="F948" s="93">
        <v>227415</v>
      </c>
    </row>
    <row r="949" spans="1:6" x14ac:dyDescent="0.25">
      <c r="A949" s="29" t="s">
        <v>889</v>
      </c>
      <c r="B949" s="30"/>
      <c r="C949" s="31"/>
      <c r="D949" s="93">
        <v>157096</v>
      </c>
      <c r="E949" s="93">
        <v>157096</v>
      </c>
      <c r="F949" s="93">
        <v>157096</v>
      </c>
    </row>
    <row r="950" spans="1:6" ht="30" x14ac:dyDescent="0.25">
      <c r="A950" s="37" t="s">
        <v>890</v>
      </c>
      <c r="B950" s="40" t="s">
        <v>891</v>
      </c>
      <c r="C950" s="41" t="s">
        <v>892</v>
      </c>
      <c r="D950" s="92">
        <v>872612</v>
      </c>
      <c r="E950" s="92">
        <v>872612</v>
      </c>
      <c r="F950" s="92">
        <v>872612</v>
      </c>
    </row>
    <row r="951" spans="1:6" x14ac:dyDescent="0.25">
      <c r="A951" s="29"/>
      <c r="B951" s="30"/>
      <c r="C951" s="31" t="s">
        <v>24</v>
      </c>
      <c r="D951" s="93">
        <v>13648213</v>
      </c>
      <c r="E951" s="93">
        <v>13648213</v>
      </c>
      <c r="F951" s="93">
        <v>13464687</v>
      </c>
    </row>
    <row r="952" spans="1:6" ht="30" x14ac:dyDescent="0.25">
      <c r="A952" s="36" t="s">
        <v>893</v>
      </c>
      <c r="B952" s="30"/>
      <c r="C952" s="31"/>
    </row>
    <row r="953" spans="1:6" x14ac:dyDescent="0.25">
      <c r="A953" s="29" t="s">
        <v>894</v>
      </c>
      <c r="B953" s="30" t="s">
        <v>895</v>
      </c>
      <c r="C953" s="31" t="s">
        <v>896</v>
      </c>
      <c r="D953" s="93">
        <v>46761199</v>
      </c>
      <c r="E953" s="93">
        <v>46761199</v>
      </c>
      <c r="F953" s="93">
        <v>36761199</v>
      </c>
    </row>
    <row r="954" spans="1:6" x14ac:dyDescent="0.25">
      <c r="A954" s="29" t="s">
        <v>897</v>
      </c>
      <c r="B954" s="30" t="s">
        <v>895</v>
      </c>
      <c r="C954" s="39" t="s">
        <v>898</v>
      </c>
      <c r="D954" s="93">
        <v>229019</v>
      </c>
      <c r="E954" s="93">
        <v>229019</v>
      </c>
      <c r="F954" s="91">
        <v>229019</v>
      </c>
    </row>
    <row r="955" spans="1:6" ht="30" x14ac:dyDescent="0.25">
      <c r="A955" s="29" t="s">
        <v>880</v>
      </c>
      <c r="B955" s="30" t="s">
        <v>895</v>
      </c>
      <c r="C955" s="31" t="s">
        <v>881</v>
      </c>
      <c r="D955" s="91">
        <v>309606</v>
      </c>
      <c r="E955" s="91">
        <v>309606</v>
      </c>
      <c r="F955" s="91">
        <v>309606</v>
      </c>
    </row>
    <row r="956" spans="1:6" ht="30" x14ac:dyDescent="0.25">
      <c r="A956" s="29" t="s">
        <v>899</v>
      </c>
      <c r="B956" s="30"/>
      <c r="C956" s="31"/>
      <c r="D956" s="91">
        <v>25412</v>
      </c>
      <c r="E956" s="91">
        <v>25412</v>
      </c>
      <c r="F956" s="91">
        <v>25412</v>
      </c>
    </row>
    <row r="957" spans="1:6" ht="30" x14ac:dyDescent="0.25">
      <c r="A957" s="29" t="s">
        <v>900</v>
      </c>
      <c r="B957" s="30"/>
      <c r="C957" s="31"/>
      <c r="D957" s="91">
        <v>149015</v>
      </c>
      <c r="E957" s="91">
        <v>149015</v>
      </c>
      <c r="F957" s="91">
        <v>149015</v>
      </c>
    </row>
    <row r="958" spans="1:6" x14ac:dyDescent="0.25">
      <c r="A958" s="10" t="s">
        <v>901</v>
      </c>
      <c r="B958" s="17" t="s">
        <v>895</v>
      </c>
      <c r="C958" s="12" t="s">
        <v>902</v>
      </c>
      <c r="D958" s="94">
        <v>1808381</v>
      </c>
      <c r="E958" s="94">
        <v>1808381</v>
      </c>
      <c r="F958" s="94">
        <v>1808381</v>
      </c>
    </row>
    <row r="959" spans="1:6" x14ac:dyDescent="0.25">
      <c r="A959" s="8"/>
      <c r="B959" s="16"/>
      <c r="C959" s="6" t="s">
        <v>24</v>
      </c>
      <c r="D959" s="93">
        <v>49232632</v>
      </c>
      <c r="E959" s="93">
        <v>49232632</v>
      </c>
      <c r="F959" s="93">
        <v>39282632</v>
      </c>
    </row>
    <row r="960" spans="1:6" ht="30" x14ac:dyDescent="0.25">
      <c r="A960" s="14" t="s">
        <v>903</v>
      </c>
      <c r="B960" s="16"/>
      <c r="C960" s="6"/>
    </row>
    <row r="961" spans="1:6" x14ac:dyDescent="0.25">
      <c r="A961" s="8" t="s">
        <v>904</v>
      </c>
      <c r="B961" s="16" t="s">
        <v>905</v>
      </c>
      <c r="C961" s="6" t="s">
        <v>906</v>
      </c>
      <c r="D961" s="93">
        <v>8879296</v>
      </c>
      <c r="E961" s="93">
        <v>8879296</v>
      </c>
      <c r="F961" s="93">
        <v>8746107</v>
      </c>
    </row>
    <row r="962" spans="1:6" x14ac:dyDescent="0.25">
      <c r="A962" s="8" t="s">
        <v>868</v>
      </c>
      <c r="B962" s="16" t="s">
        <v>905</v>
      </c>
      <c r="C962" s="6" t="s">
        <v>869</v>
      </c>
      <c r="D962" s="93">
        <v>166111</v>
      </c>
      <c r="E962" s="93">
        <v>166111</v>
      </c>
      <c r="F962" s="93">
        <v>166111</v>
      </c>
    </row>
    <row r="963" spans="1:6" ht="30" x14ac:dyDescent="0.25">
      <c r="A963" s="8" t="s">
        <v>907</v>
      </c>
      <c r="B963" s="16" t="s">
        <v>905</v>
      </c>
      <c r="C963" s="6" t="s">
        <v>908</v>
      </c>
      <c r="D963" s="91">
        <v>153405</v>
      </c>
      <c r="E963" s="91">
        <v>153405</v>
      </c>
      <c r="F963" s="91">
        <v>153405</v>
      </c>
    </row>
    <row r="964" spans="1:6" ht="30" x14ac:dyDescent="0.25">
      <c r="A964" s="10" t="s">
        <v>909</v>
      </c>
      <c r="B964" s="17" t="s">
        <v>905</v>
      </c>
      <c r="C964" s="12" t="s">
        <v>910</v>
      </c>
      <c r="D964" s="94">
        <v>397592</v>
      </c>
      <c r="E964" s="94">
        <v>397592</v>
      </c>
      <c r="F964" s="94">
        <v>397592</v>
      </c>
    </row>
    <row r="965" spans="1:6" x14ac:dyDescent="0.25">
      <c r="A965" s="8"/>
      <c r="B965" s="16"/>
      <c r="C965" s="6" t="s">
        <v>24</v>
      </c>
      <c r="D965" s="93">
        <v>9596404</v>
      </c>
      <c r="E965" s="93">
        <v>9596404</v>
      </c>
      <c r="F965" s="93">
        <v>9463215</v>
      </c>
    </row>
    <row r="966" spans="1:6" x14ac:dyDescent="0.25">
      <c r="A966" s="14" t="s">
        <v>911</v>
      </c>
      <c r="B966" s="16"/>
      <c r="C966" s="6"/>
    </row>
    <row r="967" spans="1:6" x14ac:dyDescent="0.25">
      <c r="A967" s="10" t="s">
        <v>911</v>
      </c>
      <c r="B967" s="17" t="s">
        <v>912</v>
      </c>
      <c r="C967" s="12" t="s">
        <v>913</v>
      </c>
      <c r="D967" s="105">
        <v>6383221</v>
      </c>
      <c r="E967" s="105">
        <v>6383221</v>
      </c>
      <c r="F967" s="105">
        <v>6287473</v>
      </c>
    </row>
    <row r="968" spans="1:6" x14ac:dyDescent="0.25">
      <c r="A968" s="8"/>
      <c r="B968" s="16"/>
      <c r="C968" s="6" t="s">
        <v>24</v>
      </c>
      <c r="D968" s="101">
        <v>6383221</v>
      </c>
      <c r="E968" s="101">
        <v>6383221</v>
      </c>
      <c r="F968" s="101">
        <v>6287473</v>
      </c>
    </row>
    <row r="969" spans="1:6" x14ac:dyDescent="0.25">
      <c r="A969" s="14" t="s">
        <v>914</v>
      </c>
      <c r="B969" s="16"/>
      <c r="C969" s="6"/>
    </row>
    <row r="970" spans="1:6" x14ac:dyDescent="0.25">
      <c r="A970" s="10" t="s">
        <v>914</v>
      </c>
      <c r="B970" s="17" t="s">
        <v>915</v>
      </c>
      <c r="C970" s="12" t="s">
        <v>916</v>
      </c>
      <c r="D970" s="83">
        <v>10476415</v>
      </c>
      <c r="E970" s="83">
        <v>10476415</v>
      </c>
      <c r="F970" s="83">
        <v>10319269</v>
      </c>
    </row>
    <row r="971" spans="1:6" x14ac:dyDescent="0.25">
      <c r="A971" s="8"/>
      <c r="B971" s="16"/>
      <c r="C971" s="6" t="s">
        <v>24</v>
      </c>
      <c r="D971" s="95">
        <v>10476415</v>
      </c>
      <c r="E971" s="95">
        <v>10476415</v>
      </c>
      <c r="F971" s="95">
        <v>10319269</v>
      </c>
    </row>
    <row r="972" spans="1:6" x14ac:dyDescent="0.25">
      <c r="A972" s="14" t="s">
        <v>917</v>
      </c>
      <c r="B972" s="16"/>
      <c r="C972" s="6"/>
    </row>
    <row r="973" spans="1:6" x14ac:dyDescent="0.25">
      <c r="A973" s="10" t="s">
        <v>917</v>
      </c>
      <c r="B973" s="17" t="s">
        <v>918</v>
      </c>
      <c r="C973" s="12" t="s">
        <v>919</v>
      </c>
      <c r="D973" s="83">
        <v>18600341</v>
      </c>
      <c r="E973" s="83">
        <v>18600341</v>
      </c>
      <c r="F973" s="83">
        <v>18600341</v>
      </c>
    </row>
    <row r="974" spans="1:6" x14ac:dyDescent="0.25">
      <c r="A974" s="8"/>
      <c r="B974" s="16"/>
      <c r="C974" s="6"/>
      <c r="D974" s="95">
        <v>18600341</v>
      </c>
      <c r="E974" s="95">
        <v>18600341</v>
      </c>
      <c r="F974" s="95">
        <v>18600341</v>
      </c>
    </row>
    <row r="975" spans="1:6" x14ac:dyDescent="0.25">
      <c r="A975" s="14" t="s">
        <v>920</v>
      </c>
      <c r="B975" s="16"/>
      <c r="C975" s="6"/>
    </row>
    <row r="976" spans="1:6" x14ac:dyDescent="0.25">
      <c r="A976" s="10" t="s">
        <v>920</v>
      </c>
      <c r="B976" s="17" t="s">
        <v>921</v>
      </c>
      <c r="C976" s="43" t="s">
        <v>922</v>
      </c>
      <c r="D976" s="83">
        <v>6446942</v>
      </c>
      <c r="E976" s="83">
        <v>6446942</v>
      </c>
      <c r="F976" s="83">
        <v>6350238</v>
      </c>
    </row>
    <row r="977" spans="1:6" x14ac:dyDescent="0.25">
      <c r="A977" s="8"/>
      <c r="B977" s="16"/>
      <c r="C977" s="33" t="s">
        <v>24</v>
      </c>
      <c r="D977" s="95">
        <v>6446942</v>
      </c>
      <c r="E977" s="95">
        <v>6446942</v>
      </c>
      <c r="F977" s="95">
        <v>6350238</v>
      </c>
    </row>
    <row r="978" spans="1:6" x14ac:dyDescent="0.25">
      <c r="A978" s="14" t="s">
        <v>923</v>
      </c>
      <c r="B978" s="16"/>
      <c r="C978" s="33"/>
    </row>
    <row r="979" spans="1:6" x14ac:dyDescent="0.25">
      <c r="A979" s="10" t="s">
        <v>923</v>
      </c>
      <c r="B979" s="17" t="s">
        <v>924</v>
      </c>
      <c r="C979" s="12" t="s">
        <v>925</v>
      </c>
      <c r="D979" s="83">
        <v>12683829</v>
      </c>
      <c r="E979" s="83">
        <v>12683829</v>
      </c>
      <c r="F979" s="83">
        <v>12493572</v>
      </c>
    </row>
    <row r="980" spans="1:6" x14ac:dyDescent="0.25">
      <c r="A980" s="8"/>
      <c r="B980" s="16"/>
      <c r="C980" s="6" t="s">
        <v>24</v>
      </c>
      <c r="D980" s="95">
        <v>12683829</v>
      </c>
      <c r="E980" s="95">
        <v>12683829</v>
      </c>
      <c r="F980" s="95">
        <v>12493572</v>
      </c>
    </row>
    <row r="981" spans="1:6" x14ac:dyDescent="0.25">
      <c r="A981" s="14" t="s">
        <v>926</v>
      </c>
      <c r="B981" s="16"/>
      <c r="C981" s="6"/>
    </row>
    <row r="982" spans="1:6" x14ac:dyDescent="0.25">
      <c r="A982" s="10" t="s">
        <v>926</v>
      </c>
      <c r="B982" s="17" t="s">
        <v>927</v>
      </c>
      <c r="C982" s="12" t="s">
        <v>928</v>
      </c>
      <c r="D982" s="83">
        <v>9102662</v>
      </c>
      <c r="E982" s="83">
        <v>9102662</v>
      </c>
      <c r="F982" s="83">
        <v>8966122</v>
      </c>
    </row>
    <row r="983" spans="1:6" x14ac:dyDescent="0.25">
      <c r="A983" s="8"/>
      <c r="B983" s="16"/>
      <c r="C983" s="6" t="s">
        <v>24</v>
      </c>
      <c r="D983" s="95">
        <v>9102662</v>
      </c>
      <c r="E983" s="95">
        <v>9102662</v>
      </c>
      <c r="F983" s="95">
        <v>8966122</v>
      </c>
    </row>
    <row r="984" spans="1:6" x14ac:dyDescent="0.25">
      <c r="A984" s="14" t="s">
        <v>929</v>
      </c>
      <c r="B984" s="16"/>
      <c r="C984" s="6"/>
    </row>
    <row r="985" spans="1:6" x14ac:dyDescent="0.25">
      <c r="A985" s="8" t="s">
        <v>929</v>
      </c>
      <c r="B985" s="16" t="s">
        <v>930</v>
      </c>
      <c r="C985" s="6" t="s">
        <v>931</v>
      </c>
      <c r="D985" s="101">
        <v>11342512</v>
      </c>
      <c r="E985" s="101">
        <v>11342513</v>
      </c>
      <c r="F985" s="101">
        <v>11172374</v>
      </c>
    </row>
    <row r="986" spans="1:6" ht="30" x14ac:dyDescent="0.25">
      <c r="A986" s="8" t="s">
        <v>932</v>
      </c>
      <c r="B986" s="16" t="s">
        <v>930</v>
      </c>
      <c r="C986" s="6" t="s">
        <v>933</v>
      </c>
      <c r="D986" s="95">
        <v>2950192</v>
      </c>
      <c r="E986" s="95">
        <v>2950192</v>
      </c>
      <c r="F986" s="95">
        <v>2950192</v>
      </c>
    </row>
    <row r="987" spans="1:6" x14ac:dyDescent="0.25">
      <c r="A987" s="25"/>
      <c r="B987" s="26"/>
      <c r="C987" s="27" t="s">
        <v>24</v>
      </c>
      <c r="D987" s="107">
        <v>14292704</v>
      </c>
      <c r="E987" s="107">
        <v>14292704</v>
      </c>
      <c r="F987" s="107">
        <v>14122566</v>
      </c>
    </row>
    <row r="988" spans="1:6" ht="30.75" thickBot="1" x14ac:dyDescent="0.3">
      <c r="A988" s="21" t="s">
        <v>934</v>
      </c>
      <c r="B988" s="22"/>
      <c r="C988" s="23"/>
      <c r="D988" s="88">
        <f>SUM(D987,D983,D980,D977,D974,D971,D968,D965,D959,D951,D944,D936,D929,D926)</f>
        <v>357929676</v>
      </c>
      <c r="E988" s="88">
        <f>SUM(E987,E983,E980,E977,E974,E971,E968,E965,E959,E951,E944,E936,E929,E926)</f>
        <v>357929676</v>
      </c>
      <c r="F988" s="88">
        <f>SUM(F987,F983,F980,F977,F974,F971,F968,F965,F959,F951,F944,F936,F929,F926)</f>
        <v>328612865</v>
      </c>
    </row>
    <row r="989" spans="1:6" s="214" customFormat="1" x14ac:dyDescent="0.25">
      <c r="A989" s="24" t="s">
        <v>1132</v>
      </c>
      <c r="B989" s="5"/>
      <c r="C989" s="15"/>
      <c r="D989" s="205"/>
      <c r="E989" s="205"/>
      <c r="F989" s="205"/>
    </row>
    <row r="990" spans="1:6" s="214" customFormat="1" x14ac:dyDescent="0.25">
      <c r="A990" s="36" t="s">
        <v>588</v>
      </c>
      <c r="B990" s="42"/>
      <c r="C990" s="31"/>
      <c r="D990" s="80"/>
      <c r="E990" s="80"/>
      <c r="F990" s="80"/>
    </row>
    <row r="991" spans="1:6" s="214" customFormat="1" x14ac:dyDescent="0.25">
      <c r="A991" s="29" t="s">
        <v>81</v>
      </c>
      <c r="B991" s="30" t="s">
        <v>589</v>
      </c>
      <c r="C991" s="39" t="s">
        <v>82</v>
      </c>
      <c r="D991" s="100">
        <v>106798</v>
      </c>
      <c r="E991" s="100">
        <v>106798</v>
      </c>
      <c r="F991" s="100">
        <v>106798</v>
      </c>
    </row>
    <row r="992" spans="1:6" s="214" customFormat="1" ht="30" x14ac:dyDescent="0.25">
      <c r="A992" s="29" t="s">
        <v>1116</v>
      </c>
      <c r="B992" s="30"/>
      <c r="C992" s="39"/>
      <c r="D992" s="100"/>
      <c r="E992" s="100">
        <v>189000</v>
      </c>
      <c r="F992" s="100">
        <v>189000</v>
      </c>
    </row>
    <row r="993" spans="1:6" s="214" customFormat="1" x14ac:dyDescent="0.25">
      <c r="A993" s="29" t="s">
        <v>590</v>
      </c>
      <c r="B993" s="30" t="s">
        <v>589</v>
      </c>
      <c r="C993" s="39" t="s">
        <v>591</v>
      </c>
      <c r="D993" s="80">
        <v>4000000</v>
      </c>
      <c r="E993" s="80">
        <v>4000000</v>
      </c>
      <c r="F993" s="80">
        <v>4000000</v>
      </c>
    </row>
    <row r="994" spans="1:6" s="214" customFormat="1" x14ac:dyDescent="0.25">
      <c r="A994" s="29" t="s">
        <v>592</v>
      </c>
      <c r="B994" s="30" t="s">
        <v>589</v>
      </c>
      <c r="C994" s="39" t="s">
        <v>593</v>
      </c>
      <c r="D994" s="80">
        <v>249664</v>
      </c>
      <c r="E994" s="80">
        <v>249664</v>
      </c>
      <c r="F994" s="80">
        <v>249664</v>
      </c>
    </row>
    <row r="995" spans="1:6" s="214" customFormat="1" ht="30" x14ac:dyDescent="0.25">
      <c r="A995" s="29" t="s">
        <v>594</v>
      </c>
      <c r="B995" s="30" t="s">
        <v>589</v>
      </c>
      <c r="C995" s="31" t="s">
        <v>595</v>
      </c>
      <c r="D995" s="80">
        <v>4800000</v>
      </c>
      <c r="E995" s="80">
        <v>3200000</v>
      </c>
      <c r="F995" s="80">
        <v>3200000</v>
      </c>
    </row>
    <row r="996" spans="1:6" s="214" customFormat="1" x14ac:dyDescent="0.25">
      <c r="A996" s="29" t="s">
        <v>596</v>
      </c>
      <c r="B996" s="30" t="s">
        <v>589</v>
      </c>
      <c r="C996" s="31" t="s">
        <v>597</v>
      </c>
      <c r="D996" s="80">
        <v>2317555</v>
      </c>
      <c r="E996" s="80">
        <v>2317555</v>
      </c>
      <c r="F996" s="80">
        <v>2317555</v>
      </c>
    </row>
    <row r="997" spans="1:6" s="214" customFormat="1" x14ac:dyDescent="0.25">
      <c r="A997" s="29" t="s">
        <v>598</v>
      </c>
      <c r="B997" s="30" t="s">
        <v>589</v>
      </c>
      <c r="C997" s="31" t="s">
        <v>599</v>
      </c>
      <c r="D997" s="80">
        <v>6260251</v>
      </c>
      <c r="E997" s="80">
        <v>6071251</v>
      </c>
      <c r="F997" s="80">
        <v>6071251</v>
      </c>
    </row>
    <row r="998" spans="1:6" s="214" customFormat="1" x14ac:dyDescent="0.25">
      <c r="A998" s="37" t="s">
        <v>600</v>
      </c>
      <c r="B998" s="40" t="s">
        <v>589</v>
      </c>
      <c r="C998" s="41" t="s">
        <v>601</v>
      </c>
      <c r="D998" s="81">
        <v>1500000</v>
      </c>
      <c r="E998" s="81">
        <v>1500000</v>
      </c>
      <c r="F998" s="81">
        <v>1500000</v>
      </c>
    </row>
    <row r="999" spans="1:6" s="214" customFormat="1" x14ac:dyDescent="0.25">
      <c r="A999" s="29"/>
      <c r="B999" s="42"/>
      <c r="C999" s="31" t="s">
        <v>24</v>
      </c>
      <c r="D999" s="80">
        <v>19234268</v>
      </c>
      <c r="E999" s="80">
        <v>17634268</v>
      </c>
      <c r="F999" s="80">
        <v>17634268</v>
      </c>
    </row>
    <row r="1000" spans="1:6" s="214" customFormat="1" x14ac:dyDescent="0.25">
      <c r="A1000" s="36" t="s">
        <v>602</v>
      </c>
      <c r="B1000" s="42"/>
      <c r="C1000" s="31"/>
      <c r="D1000" s="80"/>
      <c r="E1000" s="80"/>
      <c r="F1000" s="80"/>
    </row>
    <row r="1001" spans="1:6" s="214" customFormat="1" ht="30" x14ac:dyDescent="0.25">
      <c r="A1001" s="8" t="s">
        <v>41</v>
      </c>
      <c r="B1001" s="13" t="s">
        <v>603</v>
      </c>
      <c r="C1001" s="6" t="s">
        <v>43</v>
      </c>
      <c r="D1001" s="80">
        <v>100000</v>
      </c>
      <c r="E1001" s="80">
        <v>100000</v>
      </c>
      <c r="F1001" s="80">
        <v>100000</v>
      </c>
    </row>
    <row r="1002" spans="1:6" s="214" customFormat="1" x14ac:dyDescent="0.25">
      <c r="A1002" s="10" t="s">
        <v>61</v>
      </c>
      <c r="B1002" s="28" t="s">
        <v>603</v>
      </c>
      <c r="C1002" s="12" t="s">
        <v>48</v>
      </c>
      <c r="D1002" s="81">
        <v>57775</v>
      </c>
      <c r="E1002" s="81">
        <v>57775</v>
      </c>
      <c r="F1002" s="81">
        <v>57775</v>
      </c>
    </row>
    <row r="1003" spans="1:6" s="214" customFormat="1" x14ac:dyDescent="0.25">
      <c r="A1003" s="25"/>
      <c r="B1003" s="34"/>
      <c r="C1003" s="27" t="s">
        <v>24</v>
      </c>
      <c r="D1003" s="85">
        <v>157775</v>
      </c>
      <c r="E1003" s="85">
        <v>157775</v>
      </c>
      <c r="F1003" s="85">
        <v>157775</v>
      </c>
    </row>
    <row r="1004" spans="1:6" s="215" customFormat="1" ht="30.75" thickBot="1" x14ac:dyDescent="0.3">
      <c r="A1004" s="54" t="s">
        <v>1133</v>
      </c>
      <c r="B1004" s="55"/>
      <c r="C1004" s="66"/>
      <c r="D1004" s="212"/>
      <c r="E1004" s="212">
        <f>SUM(E1003,E999)</f>
        <v>17792043</v>
      </c>
      <c r="F1004" s="212">
        <f>SUM(F1003,F999)</f>
        <v>17792043</v>
      </c>
    </row>
    <row r="1005" spans="1:6" ht="15.75" thickBot="1" x14ac:dyDescent="0.3">
      <c r="A1005" s="54" t="s">
        <v>935</v>
      </c>
      <c r="B1005" s="55"/>
      <c r="C1005" s="66"/>
      <c r="D1005" s="108">
        <v>1397579</v>
      </c>
      <c r="E1005" s="108">
        <v>4475000</v>
      </c>
      <c r="F1005" s="108">
        <v>4310008</v>
      </c>
    </row>
    <row r="1006" spans="1:6" x14ac:dyDescent="0.25">
      <c r="C1006" s="67"/>
    </row>
    <row r="1007" spans="1:6" x14ac:dyDescent="0.25">
      <c r="A1007" s="65" t="s">
        <v>936</v>
      </c>
      <c r="B1007" s="5"/>
      <c r="C1007" s="15"/>
      <c r="D1007" s="109">
        <f>SUM(D1005,D988,D910,D872,D866,D841,D808,D768,D631,D536,D504,D456,D323,D246,D144,D44,D30,D1020,D1025,D355,D332,D1004)</f>
        <v>4555071324</v>
      </c>
      <c r="E1007" s="109">
        <f>SUM(E1005,E988,E910,E872,E866,E841,E808,E768,E631,E536,E504,E456,E323,E246,E144,E44,E30,E1020,E1025,E355,E332,E1004)</f>
        <v>4569566001</v>
      </c>
      <c r="F1007" s="109">
        <f>SUM(F1005,F988,F910,F872,F866,F841,F808,F768,F631,F536,F504,F456,F323,F246,F144,F44,F30,F1020,F1025,F355,F332,F1004)</f>
        <v>4495032116</v>
      </c>
    </row>
    <row r="1008" spans="1:6" ht="15.75" thickBot="1" x14ac:dyDescent="0.3">
      <c r="A1008" s="54"/>
      <c r="B1008" s="55"/>
      <c r="C1008" s="66"/>
      <c r="D1008" s="110"/>
      <c r="E1008" s="110"/>
      <c r="F1008" s="110"/>
    </row>
    <row r="1009" spans="1:6" x14ac:dyDescent="0.25">
      <c r="A1009" s="65"/>
      <c r="B1009" s="5"/>
      <c r="C1009" s="6"/>
    </row>
    <row r="1010" spans="1:6" x14ac:dyDescent="0.25">
      <c r="A1010" s="8"/>
      <c r="B1010" s="16"/>
      <c r="C1010" s="6"/>
    </row>
    <row r="1011" spans="1:6" x14ac:dyDescent="0.25">
      <c r="A1011" s="8"/>
      <c r="B1011" s="16"/>
      <c r="C1011" s="6"/>
    </row>
    <row r="1012" spans="1:6" x14ac:dyDescent="0.25">
      <c r="B1012" s="16"/>
      <c r="C1012" s="6"/>
    </row>
    <row r="1013" spans="1:6" x14ac:dyDescent="0.25">
      <c r="A1013" s="8"/>
      <c r="B1013" s="16"/>
      <c r="C1013" s="6"/>
      <c r="D1013" s="100"/>
      <c r="E1013" s="100"/>
      <c r="F1013" s="100"/>
    </row>
    <row r="1014" spans="1:6" x14ac:dyDescent="0.25">
      <c r="A1014" s="8"/>
      <c r="B1014" s="5"/>
      <c r="C1014" s="6"/>
    </row>
    <row r="1015" spans="1:6" x14ac:dyDescent="0.25">
      <c r="A1015" s="8"/>
      <c r="B1015" s="5"/>
      <c r="C1015" s="6"/>
    </row>
    <row r="1016" spans="1:6" x14ac:dyDescent="0.25">
      <c r="A1016" s="8"/>
      <c r="B1016" s="16"/>
      <c r="C1016" s="6"/>
    </row>
    <row r="1017" spans="1:6" x14ac:dyDescent="0.25">
      <c r="A1017" s="8"/>
      <c r="B1017" s="16"/>
      <c r="C1017" s="6"/>
    </row>
    <row r="1018" spans="1:6" x14ac:dyDescent="0.25">
      <c r="A1018" s="68"/>
      <c r="B1018" s="69"/>
      <c r="C1018" s="6"/>
    </row>
    <row r="1019" spans="1:6" x14ac:dyDescent="0.25">
      <c r="A1019" s="70"/>
      <c r="B1019" s="71"/>
      <c r="C1019" s="12"/>
      <c r="D1019" s="81"/>
      <c r="E1019" s="81"/>
      <c r="F1019" s="81"/>
    </row>
    <row r="1020" spans="1:6" x14ac:dyDescent="0.25">
      <c r="A1020" s="8"/>
      <c r="B1020" s="16"/>
      <c r="C1020" s="6"/>
    </row>
    <row r="1021" spans="1:6" x14ac:dyDescent="0.25">
      <c r="A1021" s="8"/>
      <c r="B1021" s="16"/>
      <c r="C1021" s="6"/>
    </row>
    <row r="1022" spans="1:6" x14ac:dyDescent="0.25">
      <c r="B1022" s="16"/>
      <c r="C1022" s="6"/>
    </row>
    <row r="1023" spans="1:6" x14ac:dyDescent="0.25">
      <c r="A1023" s="8"/>
      <c r="B1023" s="16"/>
      <c r="C1023" s="6"/>
    </row>
    <row r="1024" spans="1:6" x14ac:dyDescent="0.25">
      <c r="A1024" s="72"/>
      <c r="B1024" s="73"/>
      <c r="C1024" s="12"/>
      <c r="D1024" s="81"/>
      <c r="E1024" s="81"/>
      <c r="F1024" s="81"/>
    </row>
    <row r="1025" spans="1:6" x14ac:dyDescent="0.25">
      <c r="A1025" s="74"/>
      <c r="B1025" s="75"/>
      <c r="C1025" s="6"/>
    </row>
    <row r="1026" spans="1:6" x14ac:dyDescent="0.25">
      <c r="A1026" s="74"/>
      <c r="B1026" s="75"/>
      <c r="C1026" s="6"/>
    </row>
    <row r="1027" spans="1:6" x14ac:dyDescent="0.25">
      <c r="A1027" s="74"/>
      <c r="B1027" s="75"/>
      <c r="C1027" s="76"/>
    </row>
    <row r="1028" spans="1:6" x14ac:dyDescent="0.25">
      <c r="A1028" s="75"/>
      <c r="B1028" s="6"/>
      <c r="C1028" s="77"/>
      <c r="D1028" s="77"/>
      <c r="E1028" s="77"/>
      <c r="F1028" s="77"/>
    </row>
    <row r="1029" spans="1:6" x14ac:dyDescent="0.25">
      <c r="A1029" s="75"/>
      <c r="B1029" s="6"/>
      <c r="C1029" s="77"/>
      <c r="D1029" s="77"/>
      <c r="E1029" s="77"/>
      <c r="F1029" s="77"/>
    </row>
    <row r="1030" spans="1:6" x14ac:dyDescent="0.25">
      <c r="A1030" s="75"/>
      <c r="B1030" s="6"/>
      <c r="C1030" s="77"/>
      <c r="D1030" s="77"/>
      <c r="E1030" s="77"/>
      <c r="F1030" s="77"/>
    </row>
    <row r="1031" spans="1:6" x14ac:dyDescent="0.25">
      <c r="A1031" s="75"/>
      <c r="B1031" s="6"/>
      <c r="C1031" s="77"/>
      <c r="D1031" s="77"/>
      <c r="E1031" s="77"/>
      <c r="F1031" s="77"/>
    </row>
    <row r="1032" spans="1:6" x14ac:dyDescent="0.25">
      <c r="A1032" s="75"/>
      <c r="B1032" s="6"/>
      <c r="C1032" s="77"/>
      <c r="D1032" s="77"/>
      <c r="E1032" s="77"/>
      <c r="F1032" s="77"/>
    </row>
    <row r="1033" spans="1:6" x14ac:dyDescent="0.25">
      <c r="A1033" s="75"/>
      <c r="B1033" s="6"/>
      <c r="C1033" s="77"/>
      <c r="D1033" s="77"/>
      <c r="E1033" s="77"/>
      <c r="F1033" s="77"/>
    </row>
    <row r="1034" spans="1:6" x14ac:dyDescent="0.25">
      <c r="A1034" s="75"/>
      <c r="B1034" s="6"/>
      <c r="C1034" s="77"/>
      <c r="D1034" s="77"/>
      <c r="E1034" s="77"/>
      <c r="F1034" s="77"/>
    </row>
    <row r="1035" spans="1:6" x14ac:dyDescent="0.25">
      <c r="A1035" s="14"/>
      <c r="B1035" s="16"/>
      <c r="C1035" s="15"/>
    </row>
    <row r="1036" spans="1:6" x14ac:dyDescent="0.25">
      <c r="A1036" s="8"/>
      <c r="B1036" s="16"/>
      <c r="C1036" s="6"/>
    </row>
    <row r="1037" spans="1:6" x14ac:dyDescent="0.25">
      <c r="A1037" s="8"/>
      <c r="B1037" s="16"/>
      <c r="C1037" s="6"/>
    </row>
    <row r="1038" spans="1:6" x14ac:dyDescent="0.25">
      <c r="A1038" s="8"/>
      <c r="B1038" s="13"/>
      <c r="C1038" s="6"/>
    </row>
    <row r="1039" spans="1:6" x14ac:dyDescent="0.25">
      <c r="A1039" s="74"/>
      <c r="B1039" s="75"/>
      <c r="C1039" s="6"/>
    </row>
    <row r="1040" spans="1:6" x14ac:dyDescent="0.25">
      <c r="A1040" s="8"/>
      <c r="B1040" s="16"/>
      <c r="C1040" s="6"/>
    </row>
    <row r="1041" spans="1:3" x14ac:dyDescent="0.25">
      <c r="A1041" s="8"/>
      <c r="B1041" s="16"/>
      <c r="C1041" s="6"/>
    </row>
    <row r="1042" spans="1:3" x14ac:dyDescent="0.25">
      <c r="A1042" s="8"/>
      <c r="B1042" s="16"/>
      <c r="C1042" s="6"/>
    </row>
    <row r="1043" spans="1:3" x14ac:dyDescent="0.25">
      <c r="A1043" s="8"/>
      <c r="B1043" s="16"/>
      <c r="C1043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F1" sqref="D1:F1"/>
    </sheetView>
  </sheetViews>
  <sheetFormatPr defaultRowHeight="15" x14ac:dyDescent="0.25"/>
  <cols>
    <col min="1" max="1" width="51.140625" bestFit="1" customWidth="1"/>
    <col min="2" max="2" width="5.42578125" bestFit="1" customWidth="1"/>
    <col min="3" max="3" width="5.140625" bestFit="1" customWidth="1"/>
    <col min="4" max="6" width="16.85546875" style="174" customWidth="1"/>
  </cols>
  <sheetData>
    <row r="1" spans="1:6" ht="45" x14ac:dyDescent="0.25">
      <c r="A1" s="111" t="s">
        <v>938</v>
      </c>
      <c r="B1" s="111" t="s">
        <v>1</v>
      </c>
      <c r="C1" s="112" t="s">
        <v>939</v>
      </c>
      <c r="D1" s="173" t="s">
        <v>937</v>
      </c>
      <c r="E1" s="173" t="s">
        <v>1129</v>
      </c>
      <c r="F1" s="173" t="s">
        <v>1130</v>
      </c>
    </row>
    <row r="2" spans="1:6" x14ac:dyDescent="0.25">
      <c r="A2" s="113" t="s">
        <v>152</v>
      </c>
      <c r="B2" s="114"/>
      <c r="C2" s="115"/>
    </row>
    <row r="3" spans="1:6" ht="30" x14ac:dyDescent="0.25">
      <c r="A3" s="116" t="s">
        <v>940</v>
      </c>
      <c r="C3" s="115"/>
      <c r="D3" s="167"/>
      <c r="E3" s="167"/>
      <c r="F3" s="167"/>
    </row>
    <row r="4" spans="1:6" x14ac:dyDescent="0.25">
      <c r="A4" s="117" t="s">
        <v>941</v>
      </c>
      <c r="B4" s="117">
        <v>2252</v>
      </c>
      <c r="C4" s="118" t="s">
        <v>942</v>
      </c>
      <c r="D4" s="158">
        <v>10000000</v>
      </c>
      <c r="E4" s="158">
        <v>10000000</v>
      </c>
      <c r="F4" s="158">
        <v>10000000</v>
      </c>
    </row>
    <row r="5" spans="1:6" x14ac:dyDescent="0.25">
      <c r="A5" s="119"/>
      <c r="B5" s="119"/>
      <c r="C5" s="120" t="s">
        <v>24</v>
      </c>
      <c r="D5" s="159">
        <v>10000000</v>
      </c>
      <c r="E5" s="159">
        <v>10000000</v>
      </c>
      <c r="F5" s="159">
        <v>10000000</v>
      </c>
    </row>
    <row r="6" spans="1:6" ht="15.75" thickBot="1" x14ac:dyDescent="0.3">
      <c r="A6" s="121" t="s">
        <v>209</v>
      </c>
      <c r="B6" s="122"/>
      <c r="C6" s="123"/>
      <c r="D6" s="160">
        <v>10000000</v>
      </c>
      <c r="E6" s="160">
        <v>10000000</v>
      </c>
      <c r="F6" s="160">
        <v>10000000</v>
      </c>
    </row>
    <row r="7" spans="1:6" x14ac:dyDescent="0.25">
      <c r="A7" s="124" t="s">
        <v>210</v>
      </c>
      <c r="C7" s="115"/>
    </row>
    <row r="8" spans="1:6" ht="30" x14ac:dyDescent="0.25">
      <c r="A8" s="116" t="s">
        <v>943</v>
      </c>
      <c r="C8" s="115"/>
    </row>
    <row r="9" spans="1:6" x14ac:dyDescent="0.25">
      <c r="A9" s="125" t="s">
        <v>944</v>
      </c>
      <c r="B9" s="125">
        <v>3067</v>
      </c>
      <c r="C9" s="126" t="s">
        <v>945</v>
      </c>
    </row>
    <row r="10" spans="1:6" x14ac:dyDescent="0.25">
      <c r="A10" s="127" t="s">
        <v>946</v>
      </c>
      <c r="B10" s="125">
        <v>3067</v>
      </c>
      <c r="C10" s="115" t="s">
        <v>947</v>
      </c>
      <c r="D10" s="161">
        <v>82080</v>
      </c>
      <c r="E10" s="161">
        <v>82080</v>
      </c>
      <c r="F10" s="161">
        <v>82080</v>
      </c>
    </row>
    <row r="11" spans="1:6" x14ac:dyDescent="0.25">
      <c r="A11" s="127" t="s">
        <v>948</v>
      </c>
      <c r="B11" s="125">
        <v>3067</v>
      </c>
      <c r="C11" s="115" t="s">
        <v>949</v>
      </c>
      <c r="D11" s="161"/>
      <c r="E11" s="161"/>
      <c r="F11" s="161"/>
    </row>
    <row r="12" spans="1:6" x14ac:dyDescent="0.25">
      <c r="A12" s="128" t="s">
        <v>950</v>
      </c>
      <c r="B12" s="129">
        <v>3067</v>
      </c>
      <c r="C12" s="130" t="s">
        <v>951</v>
      </c>
      <c r="D12" s="162">
        <v>2422407</v>
      </c>
      <c r="E12" s="162">
        <v>2422407</v>
      </c>
      <c r="F12" s="162">
        <v>2422407</v>
      </c>
    </row>
    <row r="13" spans="1:6" x14ac:dyDescent="0.25">
      <c r="A13" s="117" t="s">
        <v>952</v>
      </c>
      <c r="B13" s="131">
        <v>3067</v>
      </c>
      <c r="C13" s="118" t="s">
        <v>953</v>
      </c>
      <c r="D13" s="163">
        <v>4227938</v>
      </c>
      <c r="E13" s="163">
        <v>4227938</v>
      </c>
      <c r="F13" s="163">
        <v>4227938</v>
      </c>
    </row>
    <row r="14" spans="1:6" x14ac:dyDescent="0.25">
      <c r="A14" s="125"/>
      <c r="B14" s="125"/>
      <c r="C14" s="132" t="s">
        <v>24</v>
      </c>
      <c r="D14" s="164">
        <v>6732425</v>
      </c>
      <c r="E14" s="164">
        <v>6732425</v>
      </c>
      <c r="F14" s="164">
        <v>6732425</v>
      </c>
    </row>
    <row r="15" spans="1:6" x14ac:dyDescent="0.25">
      <c r="A15" s="133" t="s">
        <v>954</v>
      </c>
      <c r="B15" s="125"/>
      <c r="C15" s="132"/>
    </row>
    <row r="16" spans="1:6" x14ac:dyDescent="0.25">
      <c r="A16" s="127" t="s">
        <v>41</v>
      </c>
      <c r="B16" s="125">
        <v>3267</v>
      </c>
      <c r="C16" s="132" t="s">
        <v>43</v>
      </c>
      <c r="D16" s="164">
        <v>2428178</v>
      </c>
      <c r="E16" s="164">
        <v>2428178</v>
      </c>
      <c r="F16" s="164">
        <v>2428178</v>
      </c>
    </row>
    <row r="17" spans="1:6" x14ac:dyDescent="0.25">
      <c r="A17" s="127" t="s">
        <v>61</v>
      </c>
      <c r="B17" s="125">
        <v>3267</v>
      </c>
      <c r="C17" s="132" t="s">
        <v>48</v>
      </c>
      <c r="D17" s="161">
        <v>26900</v>
      </c>
      <c r="E17" s="161">
        <v>26900</v>
      </c>
      <c r="F17" s="161">
        <v>26900</v>
      </c>
    </row>
    <row r="18" spans="1:6" x14ac:dyDescent="0.25">
      <c r="A18" s="127" t="s">
        <v>955</v>
      </c>
      <c r="B18" s="125">
        <v>3267</v>
      </c>
      <c r="C18" s="115" t="s">
        <v>956</v>
      </c>
      <c r="D18" s="161">
        <v>106560</v>
      </c>
      <c r="E18" s="161">
        <v>106560</v>
      </c>
      <c r="F18" s="161">
        <v>106560</v>
      </c>
    </row>
    <row r="19" spans="1:6" x14ac:dyDescent="0.25">
      <c r="A19" s="127" t="s">
        <v>957</v>
      </c>
      <c r="B19" s="125">
        <v>3267</v>
      </c>
      <c r="C19" s="115" t="s">
        <v>958</v>
      </c>
      <c r="D19" s="164">
        <v>386935</v>
      </c>
      <c r="E19" s="164">
        <v>386935</v>
      </c>
      <c r="F19" s="164">
        <v>386935</v>
      </c>
    </row>
    <row r="20" spans="1:6" x14ac:dyDescent="0.25">
      <c r="A20" s="117" t="s">
        <v>212</v>
      </c>
      <c r="B20" s="131">
        <v>3267</v>
      </c>
      <c r="C20" s="118" t="s">
        <v>959</v>
      </c>
      <c r="D20" s="158">
        <v>494578</v>
      </c>
      <c r="E20" s="158">
        <v>494578</v>
      </c>
      <c r="F20" s="158">
        <v>494578</v>
      </c>
    </row>
    <row r="21" spans="1:6" x14ac:dyDescent="0.25">
      <c r="A21" s="134"/>
      <c r="B21" s="134"/>
      <c r="C21" s="135" t="s">
        <v>24</v>
      </c>
      <c r="D21" s="164">
        <v>3443151</v>
      </c>
      <c r="E21" s="164">
        <v>3443151</v>
      </c>
      <c r="F21" s="164">
        <v>3443151</v>
      </c>
    </row>
    <row r="22" spans="1:6" ht="15.75" thickBot="1" x14ac:dyDescent="0.3">
      <c r="A22" s="121" t="s">
        <v>271</v>
      </c>
      <c r="B22" s="122"/>
      <c r="C22" s="123"/>
      <c r="D22" s="165">
        <f>SUM(D21,D14)</f>
        <v>10175576</v>
      </c>
      <c r="E22" s="165">
        <f>SUM(E21,E14)</f>
        <v>10175576</v>
      </c>
      <c r="F22" s="165">
        <f>SUM(F21,F14)</f>
        <v>10175576</v>
      </c>
    </row>
    <row r="23" spans="1:6" x14ac:dyDescent="0.25">
      <c r="A23" s="124" t="s">
        <v>272</v>
      </c>
      <c r="C23" s="115"/>
    </row>
    <row r="24" spans="1:6" x14ac:dyDescent="0.25">
      <c r="A24" s="133" t="s">
        <v>275</v>
      </c>
      <c r="C24" s="115"/>
    </row>
    <row r="25" spans="1:6" x14ac:dyDescent="0.25">
      <c r="A25" s="128" t="s">
        <v>61</v>
      </c>
      <c r="B25" s="136">
        <v>3951</v>
      </c>
      <c r="C25" s="130" t="s">
        <v>48</v>
      </c>
      <c r="D25" s="162"/>
      <c r="E25" s="162"/>
      <c r="F25" s="162"/>
    </row>
    <row r="26" spans="1:6" x14ac:dyDescent="0.25">
      <c r="A26" s="127" t="s">
        <v>960</v>
      </c>
      <c r="B26" s="127">
        <v>3951</v>
      </c>
      <c r="C26" s="115" t="s">
        <v>961</v>
      </c>
      <c r="D26" s="164">
        <v>116548</v>
      </c>
      <c r="E26" s="164">
        <v>116548</v>
      </c>
      <c r="F26" s="164">
        <v>116548</v>
      </c>
    </row>
    <row r="27" spans="1:6" x14ac:dyDescent="0.25">
      <c r="A27" s="127" t="s">
        <v>962</v>
      </c>
      <c r="B27" s="127">
        <v>3951</v>
      </c>
      <c r="C27" s="115" t="s">
        <v>963</v>
      </c>
      <c r="D27" s="161">
        <v>800000</v>
      </c>
      <c r="E27" s="161">
        <v>800000</v>
      </c>
      <c r="F27" s="161">
        <v>800000</v>
      </c>
    </row>
    <row r="28" spans="1:6" x14ac:dyDescent="0.25">
      <c r="A28" s="127" t="s">
        <v>964</v>
      </c>
      <c r="B28" s="127">
        <v>3951</v>
      </c>
      <c r="C28" s="115" t="s">
        <v>303</v>
      </c>
      <c r="D28" s="164">
        <v>3016444</v>
      </c>
      <c r="E28" s="164">
        <v>490439</v>
      </c>
      <c r="F28" s="164">
        <v>490439</v>
      </c>
    </row>
    <row r="29" spans="1:6" x14ac:dyDescent="0.25">
      <c r="A29" s="127" t="s">
        <v>965</v>
      </c>
      <c r="B29" s="127"/>
      <c r="C29" s="115"/>
      <c r="D29" s="164">
        <v>350000</v>
      </c>
      <c r="E29" s="164">
        <v>350000</v>
      </c>
      <c r="F29" s="164">
        <v>350000</v>
      </c>
    </row>
    <row r="30" spans="1:6" ht="30" x14ac:dyDescent="0.25">
      <c r="A30" s="137" t="s">
        <v>966</v>
      </c>
      <c r="B30" s="137">
        <v>3951</v>
      </c>
      <c r="C30" s="138" t="s">
        <v>337</v>
      </c>
      <c r="D30" s="166">
        <v>14600383</v>
      </c>
      <c r="E30" s="166">
        <v>12600383</v>
      </c>
      <c r="F30" s="166">
        <v>12600383</v>
      </c>
    </row>
    <row r="31" spans="1:6" x14ac:dyDescent="0.25">
      <c r="A31" s="125"/>
      <c r="B31" s="125"/>
      <c r="C31" s="132" t="s">
        <v>24</v>
      </c>
      <c r="D31" s="164">
        <v>18883375</v>
      </c>
      <c r="E31" s="164">
        <v>14357370</v>
      </c>
      <c r="F31" s="164">
        <v>14357370</v>
      </c>
    </row>
    <row r="32" spans="1:6" ht="30" x14ac:dyDescent="0.25">
      <c r="A32" s="133" t="s">
        <v>967</v>
      </c>
      <c r="B32" s="125"/>
      <c r="C32" s="132"/>
    </row>
    <row r="33" spans="1:6" x14ac:dyDescent="0.25">
      <c r="A33" s="127" t="s">
        <v>583</v>
      </c>
      <c r="B33" s="125"/>
      <c r="C33" s="132"/>
      <c r="D33" s="167">
        <v>15320363</v>
      </c>
      <c r="E33" s="167">
        <v>15320363</v>
      </c>
      <c r="F33" s="167">
        <v>15320363</v>
      </c>
    </row>
    <row r="34" spans="1:6" x14ac:dyDescent="0.25">
      <c r="A34" s="117" t="s">
        <v>941</v>
      </c>
      <c r="B34" s="117">
        <v>3963</v>
      </c>
      <c r="C34" s="118" t="s">
        <v>942</v>
      </c>
      <c r="D34" s="158">
        <v>2679637</v>
      </c>
      <c r="E34" s="158">
        <v>2679637</v>
      </c>
      <c r="F34" s="158">
        <v>2679637</v>
      </c>
    </row>
    <row r="35" spans="1:6" x14ac:dyDescent="0.25">
      <c r="A35" s="134"/>
      <c r="B35" s="134"/>
      <c r="C35" s="135" t="s">
        <v>24</v>
      </c>
      <c r="D35" s="168">
        <v>18000000</v>
      </c>
      <c r="E35" s="168">
        <v>18000000</v>
      </c>
      <c r="F35" s="168">
        <v>18000000</v>
      </c>
    </row>
    <row r="36" spans="1:6" ht="15.75" thickBot="1" x14ac:dyDescent="0.3">
      <c r="A36" s="139" t="s">
        <v>411</v>
      </c>
      <c r="B36" s="140"/>
      <c r="C36" s="141"/>
      <c r="D36" s="169">
        <f>SUM(D35,D31)</f>
        <v>36883375</v>
      </c>
      <c r="E36" s="169">
        <f>SUM(E35,E31)</f>
        <v>32357370</v>
      </c>
      <c r="F36" s="169">
        <f>SUM(F35,F31)</f>
        <v>32357370</v>
      </c>
    </row>
    <row r="37" spans="1:6" x14ac:dyDescent="0.25">
      <c r="A37" s="124" t="s">
        <v>412</v>
      </c>
      <c r="C37" s="115"/>
    </row>
    <row r="38" spans="1:6" ht="30" x14ac:dyDescent="0.25">
      <c r="A38" s="133" t="s">
        <v>968</v>
      </c>
      <c r="C38" s="115"/>
    </row>
    <row r="39" spans="1:6" x14ac:dyDescent="0.25">
      <c r="A39" s="127" t="s">
        <v>81</v>
      </c>
      <c r="B39" s="127">
        <v>3508</v>
      </c>
      <c r="C39" s="115" t="s">
        <v>82</v>
      </c>
      <c r="D39" s="161"/>
      <c r="E39" s="161"/>
      <c r="F39" s="161"/>
    </row>
    <row r="40" spans="1:6" x14ac:dyDescent="0.25">
      <c r="A40" s="127" t="s">
        <v>61</v>
      </c>
      <c r="B40" s="127">
        <v>3508</v>
      </c>
      <c r="C40" s="115" t="s">
        <v>48</v>
      </c>
      <c r="D40" s="161"/>
      <c r="E40" s="161"/>
      <c r="F40" s="161"/>
    </row>
    <row r="41" spans="1:6" x14ac:dyDescent="0.25">
      <c r="A41" s="127" t="s">
        <v>969</v>
      </c>
      <c r="B41" s="127">
        <v>3508</v>
      </c>
      <c r="C41" s="115">
        <v>193</v>
      </c>
      <c r="D41" s="164"/>
      <c r="E41" s="164"/>
      <c r="F41" s="164"/>
    </row>
    <row r="42" spans="1:6" x14ac:dyDescent="0.25">
      <c r="A42" s="127" t="s">
        <v>970</v>
      </c>
      <c r="B42" s="127">
        <v>3508</v>
      </c>
      <c r="C42" s="115">
        <v>500</v>
      </c>
      <c r="D42" s="161"/>
      <c r="E42" s="161"/>
      <c r="F42" s="161"/>
    </row>
    <row r="43" spans="1:6" x14ac:dyDescent="0.25">
      <c r="A43" s="127" t="s">
        <v>971</v>
      </c>
      <c r="B43" s="127">
        <v>3508</v>
      </c>
      <c r="C43" s="115">
        <v>579</v>
      </c>
      <c r="D43" s="161"/>
      <c r="E43" s="161"/>
      <c r="F43" s="161"/>
    </row>
    <row r="44" spans="1:6" x14ac:dyDescent="0.25">
      <c r="A44" s="125" t="s">
        <v>972</v>
      </c>
      <c r="B44" s="127">
        <v>3508</v>
      </c>
      <c r="C44" s="115">
        <v>862</v>
      </c>
      <c r="D44" s="161"/>
      <c r="E44" s="161"/>
      <c r="F44" s="161"/>
    </row>
    <row r="45" spans="1:6" x14ac:dyDescent="0.25">
      <c r="A45" s="142" t="s">
        <v>973</v>
      </c>
      <c r="B45" s="143">
        <v>3508</v>
      </c>
      <c r="C45" s="115" t="s">
        <v>974</v>
      </c>
      <c r="D45" s="161"/>
      <c r="E45" s="161"/>
      <c r="F45" s="161"/>
    </row>
    <row r="46" spans="1:6" x14ac:dyDescent="0.25">
      <c r="A46" s="131" t="s">
        <v>965</v>
      </c>
      <c r="B46" s="117">
        <v>3508</v>
      </c>
      <c r="C46" s="118" t="s">
        <v>975</v>
      </c>
      <c r="D46" s="158"/>
      <c r="E46" s="158"/>
      <c r="F46" s="158"/>
    </row>
    <row r="47" spans="1:6" x14ac:dyDescent="0.25">
      <c r="A47" s="125"/>
      <c r="B47" s="125"/>
      <c r="C47" s="132" t="s">
        <v>24</v>
      </c>
      <c r="D47" s="164"/>
      <c r="E47" s="164"/>
      <c r="F47" s="164"/>
    </row>
    <row r="48" spans="1:6" x14ac:dyDescent="0.25">
      <c r="A48" s="133" t="s">
        <v>976</v>
      </c>
      <c r="B48" s="125"/>
      <c r="C48" s="132"/>
    </row>
    <row r="49" spans="1:6" x14ac:dyDescent="0.25">
      <c r="A49" s="128" t="s">
        <v>977</v>
      </c>
      <c r="B49" s="128">
        <v>3534</v>
      </c>
      <c r="C49" s="130" t="s">
        <v>978</v>
      </c>
      <c r="D49" s="162">
        <v>59058</v>
      </c>
      <c r="E49" s="162">
        <v>59058</v>
      </c>
      <c r="F49" s="162">
        <v>59058</v>
      </c>
    </row>
    <row r="50" spans="1:6" x14ac:dyDescent="0.25">
      <c r="A50" s="128" t="s">
        <v>979</v>
      </c>
      <c r="B50" s="128">
        <v>3534</v>
      </c>
      <c r="C50" s="144" t="s">
        <v>980</v>
      </c>
      <c r="D50" s="162">
        <v>1346814</v>
      </c>
      <c r="E50" s="162">
        <v>1346814</v>
      </c>
      <c r="F50" s="162">
        <v>1346814</v>
      </c>
    </row>
    <row r="51" spans="1:6" x14ac:dyDescent="0.25">
      <c r="A51" s="128" t="s">
        <v>81</v>
      </c>
      <c r="B51" s="128"/>
      <c r="C51" s="144"/>
      <c r="D51" s="162"/>
      <c r="E51" s="162"/>
      <c r="F51" s="162"/>
    </row>
    <row r="52" spans="1:6" x14ac:dyDescent="0.25">
      <c r="A52" s="128" t="s">
        <v>981</v>
      </c>
      <c r="B52" s="128"/>
      <c r="C52" s="144"/>
      <c r="D52" s="162">
        <v>491921</v>
      </c>
      <c r="E52" s="162">
        <v>491921</v>
      </c>
      <c r="F52" s="162">
        <v>491921</v>
      </c>
    </row>
    <row r="53" spans="1:6" x14ac:dyDescent="0.25">
      <c r="A53" s="128" t="s">
        <v>969</v>
      </c>
      <c r="B53" s="128"/>
      <c r="C53" s="144"/>
      <c r="D53" s="162">
        <v>374980</v>
      </c>
      <c r="E53" s="162">
        <v>374980</v>
      </c>
      <c r="F53" s="162">
        <v>374980</v>
      </c>
    </row>
    <row r="54" spans="1:6" x14ac:dyDescent="0.25">
      <c r="A54" s="128" t="s">
        <v>982</v>
      </c>
      <c r="B54" s="128">
        <v>3534</v>
      </c>
      <c r="C54" s="130" t="s">
        <v>211</v>
      </c>
      <c r="D54" s="164">
        <v>36276</v>
      </c>
      <c r="E54" s="164">
        <v>36276</v>
      </c>
      <c r="F54" s="164">
        <v>36276</v>
      </c>
    </row>
    <row r="55" spans="1:6" x14ac:dyDescent="0.25">
      <c r="A55" s="128" t="s">
        <v>983</v>
      </c>
      <c r="B55" s="128">
        <v>3534</v>
      </c>
      <c r="C55" s="130" t="s">
        <v>984</v>
      </c>
      <c r="D55" s="164">
        <v>368428</v>
      </c>
      <c r="E55" s="164">
        <v>417933</v>
      </c>
      <c r="F55" s="164">
        <v>417933</v>
      </c>
    </row>
    <row r="56" spans="1:6" x14ac:dyDescent="0.25">
      <c r="A56" s="128" t="s">
        <v>985</v>
      </c>
      <c r="B56" s="128">
        <v>3534</v>
      </c>
      <c r="C56" s="130" t="s">
        <v>986</v>
      </c>
      <c r="D56" s="162">
        <v>120019</v>
      </c>
      <c r="E56" s="162">
        <v>120019</v>
      </c>
      <c r="F56" s="162">
        <v>120019</v>
      </c>
    </row>
    <row r="57" spans="1:6" x14ac:dyDescent="0.25">
      <c r="A57" s="128" t="s">
        <v>987</v>
      </c>
      <c r="B57" s="128">
        <v>3534</v>
      </c>
      <c r="C57" s="130" t="s">
        <v>988</v>
      </c>
      <c r="D57" s="162">
        <v>115000</v>
      </c>
      <c r="E57" s="162">
        <v>115000</v>
      </c>
      <c r="F57" s="162">
        <v>115000</v>
      </c>
    </row>
    <row r="58" spans="1:6" x14ac:dyDescent="0.25">
      <c r="A58" s="128" t="s">
        <v>989</v>
      </c>
      <c r="B58" s="128">
        <v>3534</v>
      </c>
      <c r="C58" s="130" t="s">
        <v>990</v>
      </c>
      <c r="D58" s="162">
        <v>90000</v>
      </c>
      <c r="E58" s="162">
        <v>90000</v>
      </c>
      <c r="F58" s="162">
        <v>90000</v>
      </c>
    </row>
    <row r="59" spans="1:6" x14ac:dyDescent="0.25">
      <c r="A59" s="128" t="s">
        <v>991</v>
      </c>
      <c r="B59" s="128">
        <v>3534</v>
      </c>
      <c r="C59" s="130" t="s">
        <v>992</v>
      </c>
      <c r="D59" s="162">
        <v>36005</v>
      </c>
      <c r="E59" s="162">
        <v>36005</v>
      </c>
      <c r="F59" s="162">
        <v>36005</v>
      </c>
    </row>
    <row r="60" spans="1:6" x14ac:dyDescent="0.25">
      <c r="A60" s="128" t="s">
        <v>993</v>
      </c>
      <c r="B60" s="128">
        <v>3534</v>
      </c>
      <c r="C60" s="130" t="s">
        <v>994</v>
      </c>
      <c r="D60" s="164">
        <v>726000</v>
      </c>
      <c r="E60" s="164">
        <v>811500</v>
      </c>
      <c r="F60" s="164">
        <v>811500</v>
      </c>
    </row>
    <row r="61" spans="1:6" x14ac:dyDescent="0.25">
      <c r="A61" s="128" t="s">
        <v>995</v>
      </c>
      <c r="B61" s="128">
        <v>3534</v>
      </c>
      <c r="C61" s="130" t="s">
        <v>996</v>
      </c>
      <c r="D61" s="162">
        <v>31241</v>
      </c>
      <c r="E61" s="162">
        <v>31241</v>
      </c>
      <c r="F61" s="162">
        <v>31241</v>
      </c>
    </row>
    <row r="62" spans="1:6" x14ac:dyDescent="0.25">
      <c r="A62" s="128" t="s">
        <v>997</v>
      </c>
      <c r="B62" s="128">
        <v>3534</v>
      </c>
      <c r="C62" s="130" t="s">
        <v>998</v>
      </c>
      <c r="D62" s="162">
        <v>57281</v>
      </c>
      <c r="E62" s="162">
        <v>57281</v>
      </c>
      <c r="F62" s="162">
        <v>57281</v>
      </c>
    </row>
    <row r="63" spans="1:6" x14ac:dyDescent="0.25">
      <c r="A63" s="128" t="s">
        <v>999</v>
      </c>
      <c r="B63" s="128">
        <v>3534</v>
      </c>
      <c r="C63" s="130" t="s">
        <v>1000</v>
      </c>
      <c r="D63" s="162">
        <v>27277</v>
      </c>
      <c r="E63" s="162">
        <v>27277</v>
      </c>
      <c r="F63" s="162">
        <v>27277</v>
      </c>
    </row>
    <row r="64" spans="1:6" x14ac:dyDescent="0.25">
      <c r="A64" s="128" t="s">
        <v>1001</v>
      </c>
      <c r="B64" s="128">
        <v>3534</v>
      </c>
      <c r="C64" s="130" t="s">
        <v>1002</v>
      </c>
      <c r="D64" s="162">
        <v>38187</v>
      </c>
      <c r="E64" s="162">
        <v>38187</v>
      </c>
      <c r="F64" s="162">
        <v>38187</v>
      </c>
    </row>
    <row r="65" spans="1:6" x14ac:dyDescent="0.25">
      <c r="A65" s="128" t="s">
        <v>1003</v>
      </c>
      <c r="B65" s="128">
        <v>3534</v>
      </c>
      <c r="C65" s="145" t="s">
        <v>1004</v>
      </c>
      <c r="D65" s="162">
        <v>59058</v>
      </c>
      <c r="E65" s="162">
        <v>59058</v>
      </c>
      <c r="F65" s="162">
        <v>59058</v>
      </c>
    </row>
    <row r="66" spans="1:6" x14ac:dyDescent="0.25">
      <c r="A66" s="128" t="s">
        <v>1005</v>
      </c>
      <c r="B66" s="128">
        <v>3534</v>
      </c>
      <c r="C66" s="145" t="s">
        <v>1006</v>
      </c>
      <c r="D66" s="162">
        <v>59058</v>
      </c>
      <c r="E66" s="162">
        <v>59058</v>
      </c>
      <c r="F66" s="162">
        <v>59058</v>
      </c>
    </row>
    <row r="67" spans="1:6" x14ac:dyDescent="0.25">
      <c r="A67" s="128" t="s">
        <v>1007</v>
      </c>
      <c r="B67" s="128"/>
      <c r="C67" s="145"/>
      <c r="D67" s="162">
        <v>0</v>
      </c>
      <c r="E67" s="162">
        <v>40000</v>
      </c>
      <c r="F67" s="162">
        <v>40000</v>
      </c>
    </row>
    <row r="68" spans="1:6" x14ac:dyDescent="0.25">
      <c r="A68" s="137" t="s">
        <v>1008</v>
      </c>
      <c r="B68" s="137">
        <v>3534</v>
      </c>
      <c r="C68" s="146" t="s">
        <v>1009</v>
      </c>
      <c r="D68" s="170">
        <v>54554</v>
      </c>
      <c r="E68" s="170">
        <v>54554</v>
      </c>
      <c r="F68" s="170">
        <v>54554</v>
      </c>
    </row>
    <row r="69" spans="1:6" x14ac:dyDescent="0.25">
      <c r="A69" s="125"/>
      <c r="B69" s="125"/>
      <c r="C69" s="132" t="s">
        <v>24</v>
      </c>
      <c r="D69" s="164">
        <v>4115157</v>
      </c>
      <c r="E69" s="164">
        <v>4266162</v>
      </c>
      <c r="F69" s="164">
        <v>4266162</v>
      </c>
    </row>
    <row r="70" spans="1:6" x14ac:dyDescent="0.25">
      <c r="A70" s="133" t="s">
        <v>1010</v>
      </c>
      <c r="B70" s="125"/>
      <c r="C70" s="132"/>
    </row>
    <row r="71" spans="1:6" x14ac:dyDescent="0.25">
      <c r="A71" s="127" t="s">
        <v>1011</v>
      </c>
      <c r="B71" s="127">
        <v>3559</v>
      </c>
      <c r="C71" s="115" t="s">
        <v>1012</v>
      </c>
      <c r="D71" s="161">
        <v>360784</v>
      </c>
      <c r="E71" s="161">
        <v>360784</v>
      </c>
      <c r="F71" s="161">
        <v>360784</v>
      </c>
    </row>
    <row r="72" spans="1:6" x14ac:dyDescent="0.25">
      <c r="A72" s="127" t="s">
        <v>1013</v>
      </c>
      <c r="B72" s="127">
        <v>3559</v>
      </c>
      <c r="C72" s="115" t="s">
        <v>1014</v>
      </c>
      <c r="D72" s="161">
        <v>550000</v>
      </c>
      <c r="E72" s="161">
        <v>550000</v>
      </c>
      <c r="F72" s="161">
        <v>550000</v>
      </c>
    </row>
    <row r="73" spans="1:6" x14ac:dyDescent="0.25">
      <c r="A73" s="128" t="s">
        <v>1015</v>
      </c>
      <c r="B73" s="128">
        <v>3559</v>
      </c>
      <c r="C73" s="130" t="s">
        <v>1016</v>
      </c>
      <c r="D73" s="162">
        <v>9439571</v>
      </c>
      <c r="E73" s="162">
        <v>9439571</v>
      </c>
      <c r="F73" s="162">
        <v>9439571</v>
      </c>
    </row>
    <row r="74" spans="1:6" x14ac:dyDescent="0.25">
      <c r="A74" s="128" t="s">
        <v>1017</v>
      </c>
      <c r="B74" s="128">
        <v>3559</v>
      </c>
      <c r="C74" s="130" t="s">
        <v>1018</v>
      </c>
      <c r="D74" s="162">
        <v>219992</v>
      </c>
      <c r="E74" s="162">
        <v>219992</v>
      </c>
      <c r="F74" s="162">
        <v>219992</v>
      </c>
    </row>
    <row r="75" spans="1:6" x14ac:dyDescent="0.25">
      <c r="A75" s="117" t="s">
        <v>1019</v>
      </c>
      <c r="B75" s="117">
        <v>3559</v>
      </c>
      <c r="C75" s="118" t="s">
        <v>1020</v>
      </c>
      <c r="D75" s="166">
        <v>943353</v>
      </c>
      <c r="E75" s="166">
        <v>943353</v>
      </c>
      <c r="F75" s="166">
        <v>943353</v>
      </c>
    </row>
    <row r="76" spans="1:6" x14ac:dyDescent="0.25">
      <c r="A76" s="134"/>
      <c r="B76" s="134"/>
      <c r="C76" s="135" t="s">
        <v>24</v>
      </c>
      <c r="D76" s="171">
        <v>11513700</v>
      </c>
      <c r="E76" s="171">
        <v>11513700</v>
      </c>
      <c r="F76" s="171">
        <v>11513700</v>
      </c>
    </row>
    <row r="77" spans="1:6" ht="15.75" thickBot="1" x14ac:dyDescent="0.3">
      <c r="A77" s="121" t="s">
        <v>439</v>
      </c>
      <c r="B77" s="122"/>
      <c r="C77" s="123"/>
      <c r="D77" s="165">
        <f>SUM(D76,D69,D47)</f>
        <v>15628857</v>
      </c>
      <c r="E77" s="165">
        <f>SUM(E76,E69,E47)</f>
        <v>15779862</v>
      </c>
      <c r="F77" s="165">
        <f>SUM(F76,F69,F47)</f>
        <v>15779862</v>
      </c>
    </row>
    <row r="78" spans="1:6" x14ac:dyDescent="0.25">
      <c r="A78" s="124" t="s">
        <v>788</v>
      </c>
      <c r="C78" s="115"/>
    </row>
    <row r="79" spans="1:6" x14ac:dyDescent="0.25">
      <c r="A79" s="147" t="s">
        <v>1021</v>
      </c>
      <c r="C79" s="115"/>
    </row>
    <row r="80" spans="1:6" x14ac:dyDescent="0.25">
      <c r="A80" s="148" t="s">
        <v>41</v>
      </c>
      <c r="B80" s="127">
        <v>5405</v>
      </c>
      <c r="C80" s="115" t="s">
        <v>43</v>
      </c>
      <c r="D80" s="164">
        <v>209640</v>
      </c>
      <c r="E80" s="164">
        <v>209640</v>
      </c>
      <c r="F80" s="164">
        <v>144190</v>
      </c>
    </row>
    <row r="81" spans="1:6" s="214" customFormat="1" x14ac:dyDescent="0.25">
      <c r="A81" s="148" t="s">
        <v>1134</v>
      </c>
      <c r="B81" s="127"/>
      <c r="C81" s="115"/>
      <c r="D81" s="164"/>
      <c r="E81" s="164"/>
      <c r="F81" s="164">
        <v>65190</v>
      </c>
    </row>
    <row r="82" spans="1:6" x14ac:dyDescent="0.25">
      <c r="A82" s="127" t="s">
        <v>61</v>
      </c>
      <c r="B82" s="127">
        <v>5405</v>
      </c>
      <c r="C82" s="115" t="s">
        <v>48</v>
      </c>
      <c r="D82" s="164">
        <v>332284</v>
      </c>
      <c r="E82" s="164">
        <v>332284</v>
      </c>
      <c r="F82" s="164">
        <v>332284</v>
      </c>
    </row>
    <row r="83" spans="1:6" x14ac:dyDescent="0.25">
      <c r="A83" s="127" t="s">
        <v>12</v>
      </c>
      <c r="B83" s="127">
        <v>5405</v>
      </c>
      <c r="C83" s="115" t="s">
        <v>13</v>
      </c>
      <c r="D83" s="161">
        <v>1000</v>
      </c>
      <c r="E83" s="161">
        <v>1000</v>
      </c>
      <c r="F83" s="161">
        <v>1000</v>
      </c>
    </row>
    <row r="84" spans="1:6" x14ac:dyDescent="0.25">
      <c r="A84" s="127" t="s">
        <v>1022</v>
      </c>
      <c r="B84" s="127">
        <v>5405</v>
      </c>
      <c r="C84" s="115" t="s">
        <v>1023</v>
      </c>
      <c r="D84" s="161">
        <v>2435250</v>
      </c>
      <c r="E84" s="161">
        <v>2435250</v>
      </c>
      <c r="F84" s="161">
        <v>2435250</v>
      </c>
    </row>
    <row r="85" spans="1:6" x14ac:dyDescent="0.25">
      <c r="A85" s="127" t="s">
        <v>1024</v>
      </c>
      <c r="B85" s="127">
        <v>5405</v>
      </c>
      <c r="C85" s="115" t="s">
        <v>1025</v>
      </c>
      <c r="D85" s="161">
        <v>18500</v>
      </c>
      <c r="E85" s="161">
        <v>18500</v>
      </c>
      <c r="F85" s="161">
        <v>18500</v>
      </c>
    </row>
    <row r="86" spans="1:6" x14ac:dyDescent="0.25">
      <c r="A86" s="128" t="s">
        <v>1026</v>
      </c>
      <c r="B86" s="128">
        <v>5405</v>
      </c>
      <c r="C86" s="130" t="s">
        <v>1027</v>
      </c>
      <c r="D86" s="162"/>
      <c r="E86" s="162"/>
      <c r="F86" s="162"/>
    </row>
    <row r="87" spans="1:6" ht="45" x14ac:dyDescent="0.25">
      <c r="A87" s="127" t="s">
        <v>1028</v>
      </c>
      <c r="B87" s="127">
        <v>5405</v>
      </c>
      <c r="C87" s="149" t="s">
        <v>792</v>
      </c>
      <c r="D87" s="164">
        <v>4615503</v>
      </c>
      <c r="E87" s="164">
        <v>4615503</v>
      </c>
      <c r="F87" s="164">
        <v>4615503</v>
      </c>
    </row>
    <row r="88" spans="1:6" x14ac:dyDescent="0.25">
      <c r="A88" s="127" t="s">
        <v>1029</v>
      </c>
      <c r="B88" s="127">
        <v>5405</v>
      </c>
      <c r="C88" s="115" t="s">
        <v>1030</v>
      </c>
      <c r="D88" s="164">
        <v>2302016</v>
      </c>
      <c r="E88" s="164">
        <v>2302016</v>
      </c>
      <c r="F88" s="164">
        <v>2302016</v>
      </c>
    </row>
    <row r="89" spans="1:6" x14ac:dyDescent="0.25">
      <c r="A89" s="127" t="s">
        <v>1031</v>
      </c>
      <c r="B89" s="127">
        <v>5405</v>
      </c>
      <c r="C89" s="149" t="s">
        <v>1032</v>
      </c>
      <c r="D89" s="161">
        <v>425000</v>
      </c>
      <c r="E89" s="161">
        <v>425000</v>
      </c>
      <c r="F89" s="161">
        <v>45000</v>
      </c>
    </row>
    <row r="90" spans="1:6" x14ac:dyDescent="0.25">
      <c r="A90" s="127" t="s">
        <v>1033</v>
      </c>
      <c r="B90" s="127">
        <v>5405</v>
      </c>
      <c r="C90" s="115" t="s">
        <v>1034</v>
      </c>
      <c r="D90" s="161">
        <v>16400070</v>
      </c>
      <c r="E90" s="161">
        <v>16400070</v>
      </c>
      <c r="F90" s="161">
        <v>425000</v>
      </c>
    </row>
    <row r="91" spans="1:6" x14ac:dyDescent="0.25">
      <c r="A91" s="127" t="s">
        <v>1035</v>
      </c>
      <c r="B91" s="127"/>
      <c r="C91" s="115"/>
      <c r="D91" s="161">
        <v>45000</v>
      </c>
      <c r="E91" s="161">
        <v>45000</v>
      </c>
      <c r="F91" s="161">
        <v>16400070</v>
      </c>
    </row>
    <row r="92" spans="1:6" x14ac:dyDescent="0.25">
      <c r="A92" s="127" t="s">
        <v>1036</v>
      </c>
      <c r="B92" s="127">
        <v>5405</v>
      </c>
      <c r="C92" s="115" t="s">
        <v>1037</v>
      </c>
      <c r="D92" s="161">
        <v>9671239</v>
      </c>
      <c r="E92" s="161">
        <v>9671239</v>
      </c>
      <c r="F92" s="161">
        <v>9671239</v>
      </c>
    </row>
    <row r="93" spans="1:6" x14ac:dyDescent="0.25">
      <c r="A93" s="127" t="s">
        <v>1038</v>
      </c>
      <c r="B93" s="127">
        <v>5405</v>
      </c>
      <c r="C93" s="115" t="s">
        <v>1039</v>
      </c>
      <c r="D93" s="161">
        <v>297226</v>
      </c>
      <c r="E93" s="161">
        <v>297226</v>
      </c>
      <c r="F93" s="161">
        <v>297226</v>
      </c>
    </row>
    <row r="94" spans="1:6" x14ac:dyDescent="0.25">
      <c r="A94" s="125" t="s">
        <v>22</v>
      </c>
      <c r="B94" s="127">
        <v>5405</v>
      </c>
      <c r="C94" s="115" t="s">
        <v>23</v>
      </c>
      <c r="D94" s="161">
        <v>7718</v>
      </c>
      <c r="E94" s="161">
        <v>7718</v>
      </c>
      <c r="F94" s="161">
        <v>7718</v>
      </c>
    </row>
    <row r="95" spans="1:6" x14ac:dyDescent="0.25">
      <c r="A95" s="150" t="s">
        <v>1040</v>
      </c>
      <c r="B95" s="137">
        <v>5405</v>
      </c>
      <c r="C95" s="151" t="s">
        <v>1041</v>
      </c>
      <c r="D95" s="170">
        <v>6095941</v>
      </c>
      <c r="E95" s="170">
        <v>8095941</v>
      </c>
      <c r="F95" s="170">
        <v>8095941</v>
      </c>
    </row>
    <row r="96" spans="1:6" x14ac:dyDescent="0.25">
      <c r="A96" s="134"/>
      <c r="B96" s="134"/>
      <c r="C96" s="135" t="s">
        <v>24</v>
      </c>
      <c r="D96" s="164">
        <v>42856387</v>
      </c>
      <c r="E96" s="164">
        <v>44856387</v>
      </c>
      <c r="F96" s="164">
        <v>44856387</v>
      </c>
    </row>
    <row r="97" spans="1:6" ht="15.75" thickBot="1" x14ac:dyDescent="0.3">
      <c r="A97" s="121" t="s">
        <v>793</v>
      </c>
      <c r="B97" s="122"/>
      <c r="C97" s="123"/>
      <c r="D97" s="165">
        <f>SUM(D96)</f>
        <v>42856387</v>
      </c>
      <c r="E97" s="165">
        <f>SUM(E96)</f>
        <v>44856387</v>
      </c>
      <c r="F97" s="165">
        <f>SUM(F96)</f>
        <v>44856387</v>
      </c>
    </row>
    <row r="98" spans="1:6" x14ac:dyDescent="0.25">
      <c r="A98" s="124" t="s">
        <v>1042</v>
      </c>
      <c r="C98" s="115"/>
    </row>
    <row r="99" spans="1:6" ht="30" x14ac:dyDescent="0.25">
      <c r="A99" s="116" t="s">
        <v>1043</v>
      </c>
      <c r="C99" s="115"/>
    </row>
    <row r="100" spans="1:6" x14ac:dyDescent="0.25">
      <c r="A100" s="131" t="s">
        <v>1044</v>
      </c>
      <c r="B100" s="131">
        <v>4908</v>
      </c>
      <c r="C100" s="152" t="s">
        <v>942</v>
      </c>
      <c r="D100" s="158">
        <v>5000000</v>
      </c>
      <c r="E100" s="158">
        <v>5000000</v>
      </c>
      <c r="F100" s="158">
        <v>5000000</v>
      </c>
    </row>
    <row r="101" spans="1:6" x14ac:dyDescent="0.25">
      <c r="A101" s="125"/>
      <c r="B101" s="125"/>
      <c r="C101" s="132" t="s">
        <v>24</v>
      </c>
      <c r="D101" s="161">
        <v>5000000</v>
      </c>
      <c r="E101" s="161">
        <v>5000000</v>
      </c>
      <c r="F101" s="161">
        <v>5000000</v>
      </c>
    </row>
    <row r="102" spans="1:6" ht="45" x14ac:dyDescent="0.25">
      <c r="A102" s="133" t="s">
        <v>1045</v>
      </c>
      <c r="B102" s="125"/>
      <c r="C102" s="132"/>
    </row>
    <row r="103" spans="1:6" x14ac:dyDescent="0.25">
      <c r="A103" s="127" t="s">
        <v>1046</v>
      </c>
      <c r="B103" s="127">
        <v>4925</v>
      </c>
      <c r="C103" s="132" t="s">
        <v>1047</v>
      </c>
      <c r="D103" s="161"/>
      <c r="E103" s="161">
        <v>1912491</v>
      </c>
      <c r="F103" s="161">
        <v>1912491</v>
      </c>
    </row>
    <row r="104" spans="1:6" ht="30" x14ac:dyDescent="0.25">
      <c r="A104" s="127" t="s">
        <v>1048</v>
      </c>
      <c r="B104" s="127">
        <v>4925</v>
      </c>
      <c r="C104" s="115" t="s">
        <v>1049</v>
      </c>
      <c r="D104" s="161">
        <v>146653</v>
      </c>
      <c r="E104" s="161">
        <v>146653</v>
      </c>
      <c r="F104" s="161">
        <v>146653</v>
      </c>
    </row>
    <row r="105" spans="1:6" ht="30" x14ac:dyDescent="0.25">
      <c r="A105" s="127" t="s">
        <v>1050</v>
      </c>
      <c r="B105" s="127">
        <v>4925</v>
      </c>
      <c r="C105" s="115" t="s">
        <v>1051</v>
      </c>
      <c r="D105" s="164">
        <v>88913</v>
      </c>
      <c r="E105" s="164">
        <v>88913</v>
      </c>
      <c r="F105" s="164">
        <v>88913</v>
      </c>
    </row>
    <row r="106" spans="1:6" x14ac:dyDescent="0.25">
      <c r="A106" s="127" t="s">
        <v>1052</v>
      </c>
      <c r="B106" s="127">
        <v>4925</v>
      </c>
      <c r="C106" s="115" t="s">
        <v>1053</v>
      </c>
      <c r="D106" s="167">
        <v>129604</v>
      </c>
      <c r="E106" s="167">
        <v>129604</v>
      </c>
      <c r="F106" s="167">
        <v>129604</v>
      </c>
    </row>
    <row r="107" spans="1:6" ht="30" x14ac:dyDescent="0.25">
      <c r="A107" s="127" t="s">
        <v>1054</v>
      </c>
      <c r="B107" s="127">
        <v>4925</v>
      </c>
      <c r="C107" s="115" t="s">
        <v>845</v>
      </c>
      <c r="D107" s="161"/>
      <c r="E107" s="161"/>
      <c r="F107" s="161"/>
    </row>
    <row r="108" spans="1:6" x14ac:dyDescent="0.25">
      <c r="A108" s="127" t="s">
        <v>1055</v>
      </c>
      <c r="B108" s="127">
        <v>4925</v>
      </c>
      <c r="C108" s="115" t="s">
        <v>1056</v>
      </c>
      <c r="D108" s="164">
        <v>225527</v>
      </c>
      <c r="E108" s="161">
        <v>225527</v>
      </c>
      <c r="F108" s="161">
        <v>225527</v>
      </c>
    </row>
    <row r="109" spans="1:6" ht="30" x14ac:dyDescent="0.25">
      <c r="A109" s="128" t="s">
        <v>1057</v>
      </c>
      <c r="B109" s="128">
        <v>4925</v>
      </c>
      <c r="C109" s="130" t="s">
        <v>1058</v>
      </c>
      <c r="D109" s="162">
        <v>62725</v>
      </c>
      <c r="E109" s="164">
        <v>62725</v>
      </c>
      <c r="F109" s="164">
        <v>62725</v>
      </c>
    </row>
    <row r="110" spans="1:6" ht="30" x14ac:dyDescent="0.25">
      <c r="A110" s="117" t="s">
        <v>1059</v>
      </c>
      <c r="B110" s="117">
        <v>4925</v>
      </c>
      <c r="C110" s="118" t="s">
        <v>1060</v>
      </c>
      <c r="D110" s="158">
        <v>452831</v>
      </c>
      <c r="E110" s="158">
        <v>452831</v>
      </c>
      <c r="F110" s="158">
        <v>452831</v>
      </c>
    </row>
    <row r="111" spans="1:6" x14ac:dyDescent="0.25">
      <c r="A111" s="127"/>
      <c r="B111" s="127"/>
      <c r="C111" s="115" t="s">
        <v>24</v>
      </c>
      <c r="D111" s="164">
        <v>3018744</v>
      </c>
      <c r="E111" s="164">
        <v>3018744</v>
      </c>
      <c r="F111" s="164">
        <v>3018744</v>
      </c>
    </row>
    <row r="112" spans="1:6" ht="30" x14ac:dyDescent="0.25">
      <c r="A112" s="133" t="s">
        <v>1061</v>
      </c>
      <c r="B112" s="127"/>
      <c r="C112" s="115"/>
      <c r="D112" s="161"/>
      <c r="E112" s="161"/>
      <c r="F112" s="161"/>
    </row>
    <row r="113" spans="1:6" x14ac:dyDescent="0.25">
      <c r="A113" s="127" t="s">
        <v>1062</v>
      </c>
      <c r="B113" s="127">
        <v>4185</v>
      </c>
      <c r="C113" s="115" t="s">
        <v>1063</v>
      </c>
      <c r="D113" s="164">
        <v>1181728</v>
      </c>
      <c r="E113" s="164">
        <v>1181728</v>
      </c>
      <c r="F113" s="164">
        <v>1181728</v>
      </c>
    </row>
    <row r="114" spans="1:6" ht="30" x14ac:dyDescent="0.25">
      <c r="A114" s="127" t="s">
        <v>1064</v>
      </c>
      <c r="B114" s="127">
        <v>4185</v>
      </c>
      <c r="C114" s="115" t="s">
        <v>1065</v>
      </c>
      <c r="D114" s="161">
        <v>52445</v>
      </c>
      <c r="E114" s="161">
        <v>52445</v>
      </c>
      <c r="F114" s="161">
        <v>52445</v>
      </c>
    </row>
    <row r="115" spans="1:6" x14ac:dyDescent="0.25">
      <c r="A115" s="127" t="s">
        <v>1066</v>
      </c>
      <c r="B115" s="127">
        <v>4185</v>
      </c>
      <c r="C115" s="115" t="s">
        <v>1067</v>
      </c>
      <c r="D115" s="164">
        <v>336987</v>
      </c>
      <c r="E115" s="164">
        <v>336987</v>
      </c>
      <c r="F115" s="164">
        <v>336987</v>
      </c>
    </row>
    <row r="116" spans="1:6" x14ac:dyDescent="0.25">
      <c r="A116" s="127" t="s">
        <v>1068</v>
      </c>
      <c r="B116" s="127">
        <v>4185</v>
      </c>
      <c r="C116" s="115" t="s">
        <v>1069</v>
      </c>
      <c r="D116" s="164">
        <v>1761948</v>
      </c>
      <c r="E116" s="164">
        <v>1761948</v>
      </c>
      <c r="F116" s="164">
        <v>1761948</v>
      </c>
    </row>
    <row r="117" spans="1:6" x14ac:dyDescent="0.25">
      <c r="A117" s="117" t="s">
        <v>1070</v>
      </c>
      <c r="B117" s="117">
        <v>4185</v>
      </c>
      <c r="C117" s="118" t="s">
        <v>1071</v>
      </c>
      <c r="D117" s="166">
        <v>313517</v>
      </c>
      <c r="E117" s="166">
        <v>313517</v>
      </c>
      <c r="F117" s="166">
        <v>313517</v>
      </c>
    </row>
    <row r="118" spans="1:6" x14ac:dyDescent="0.25">
      <c r="A118" s="143"/>
      <c r="B118" s="143"/>
      <c r="C118" s="115" t="s">
        <v>24</v>
      </c>
      <c r="D118" s="164">
        <v>3646625</v>
      </c>
      <c r="E118" s="164">
        <v>3646625</v>
      </c>
      <c r="F118" s="164">
        <v>3646625</v>
      </c>
    </row>
    <row r="119" spans="1:6" ht="30" x14ac:dyDescent="0.25">
      <c r="A119" s="133" t="s">
        <v>1072</v>
      </c>
      <c r="B119" s="143"/>
      <c r="C119" s="115"/>
      <c r="D119" s="161"/>
      <c r="E119" s="161"/>
      <c r="F119" s="161"/>
    </row>
    <row r="120" spans="1:6" x14ac:dyDescent="0.25">
      <c r="A120" s="117" t="s">
        <v>899</v>
      </c>
      <c r="B120" s="117">
        <v>4267</v>
      </c>
      <c r="C120" s="118" t="s">
        <v>1073</v>
      </c>
      <c r="D120" s="158"/>
      <c r="E120" s="158"/>
      <c r="F120" s="158"/>
    </row>
    <row r="121" spans="1:6" x14ac:dyDescent="0.25">
      <c r="A121" s="127"/>
      <c r="B121" s="127"/>
      <c r="C121" s="115" t="s">
        <v>24</v>
      </c>
      <c r="D121" s="175"/>
      <c r="E121" s="175"/>
      <c r="F121" s="175"/>
    </row>
    <row r="122" spans="1:6" ht="30" x14ac:dyDescent="0.25">
      <c r="A122" s="133" t="s">
        <v>1074</v>
      </c>
      <c r="B122" s="127"/>
      <c r="C122" s="115"/>
      <c r="D122" s="161"/>
      <c r="E122" s="161"/>
      <c r="F122" s="161"/>
    </row>
    <row r="123" spans="1:6" x14ac:dyDescent="0.25">
      <c r="A123" s="127" t="s">
        <v>1075</v>
      </c>
      <c r="B123" s="127">
        <v>4896</v>
      </c>
      <c r="C123" s="115" t="s">
        <v>1076</v>
      </c>
      <c r="D123" s="164">
        <v>427075</v>
      </c>
      <c r="E123" s="164">
        <v>427075</v>
      </c>
      <c r="F123" s="164">
        <v>427075</v>
      </c>
    </row>
    <row r="124" spans="1:6" ht="30" x14ac:dyDescent="0.25">
      <c r="A124" s="128" t="s">
        <v>1057</v>
      </c>
      <c r="B124" s="127">
        <v>4896</v>
      </c>
      <c r="C124" s="115" t="s">
        <v>1058</v>
      </c>
      <c r="D124" s="166">
        <v>171361</v>
      </c>
      <c r="E124" s="166">
        <v>171361</v>
      </c>
      <c r="F124" s="166">
        <v>171361</v>
      </c>
    </row>
    <row r="125" spans="1:6" x14ac:dyDescent="0.25">
      <c r="A125" s="134"/>
      <c r="B125" s="134"/>
      <c r="C125" s="135" t="s">
        <v>24</v>
      </c>
      <c r="D125" s="171">
        <v>598436</v>
      </c>
      <c r="E125" s="171">
        <v>598436</v>
      </c>
      <c r="F125" s="171">
        <v>598436</v>
      </c>
    </row>
    <row r="126" spans="1:6" ht="15.75" thickBot="1" x14ac:dyDescent="0.3">
      <c r="A126" s="122" t="s">
        <v>1077</v>
      </c>
      <c r="B126" s="122"/>
      <c r="C126" s="123"/>
      <c r="D126" s="165">
        <f>SUM(D125,D121,D118,D111,D101)</f>
        <v>12263805</v>
      </c>
      <c r="E126" s="165">
        <f>SUM(E125,E121,E118,E111,E101)</f>
        <v>12263805</v>
      </c>
      <c r="F126" s="165">
        <f>SUM(F125,F121,F118,F111,F101)</f>
        <v>12263805</v>
      </c>
    </row>
    <row r="127" spans="1:6" x14ac:dyDescent="0.25">
      <c r="A127" s="153"/>
      <c r="B127" s="153"/>
      <c r="C127" s="154"/>
    </row>
    <row r="128" spans="1:6" x14ac:dyDescent="0.25">
      <c r="A128" s="153" t="s">
        <v>1078</v>
      </c>
      <c r="B128" s="153"/>
      <c r="C128" s="154"/>
      <c r="D128" s="172">
        <f>SUM(D126,D97,D77,D36,D22,D6)</f>
        <v>127808000</v>
      </c>
      <c r="E128" s="172">
        <f>SUM(E126,E97,E77,E36,E22,E6)</f>
        <v>125433000</v>
      </c>
      <c r="F128" s="172">
        <f>SUM(F126,F97,F77,F36,F22,F6)</f>
        <v>125433000</v>
      </c>
    </row>
    <row r="129" spans="1:6" ht="15.75" thickBot="1" x14ac:dyDescent="0.3">
      <c r="A129" s="155"/>
      <c r="B129" s="155"/>
      <c r="C129" s="156"/>
      <c r="D129" s="176"/>
      <c r="E129" s="176"/>
      <c r="F129" s="176"/>
    </row>
    <row r="130" spans="1:6" x14ac:dyDescent="0.25">
      <c r="A130" s="143"/>
      <c r="B130" s="143"/>
      <c r="C130" s="115"/>
    </row>
    <row r="131" spans="1:6" x14ac:dyDescent="0.25">
      <c r="A131" s="143"/>
      <c r="B131" s="143"/>
      <c r="C131" s="115"/>
    </row>
    <row r="132" spans="1:6" x14ac:dyDescent="0.25">
      <c r="A132" s="143"/>
      <c r="B132" s="143"/>
      <c r="C132" s="115"/>
    </row>
    <row r="133" spans="1:6" x14ac:dyDescent="0.25">
      <c r="A133" s="143"/>
      <c r="B133" s="143"/>
      <c r="C133" s="115"/>
    </row>
    <row r="134" spans="1:6" x14ac:dyDescent="0.25">
      <c r="C134" s="115"/>
    </row>
    <row r="135" spans="1:6" x14ac:dyDescent="0.25">
      <c r="A135" s="157"/>
      <c r="B135" s="157"/>
      <c r="C135" s="115"/>
    </row>
    <row r="136" spans="1:6" x14ac:dyDescent="0.25">
      <c r="A136" s="157"/>
      <c r="B136" s="157"/>
      <c r="C136" s="115"/>
    </row>
    <row r="137" spans="1:6" x14ac:dyDescent="0.25">
      <c r="C137" s="115"/>
    </row>
    <row r="138" spans="1:6" x14ac:dyDescent="0.25">
      <c r="C138" s="115"/>
    </row>
    <row r="139" spans="1:6" x14ac:dyDescent="0.25">
      <c r="C139" s="1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B48" sqref="A48:B48"/>
    </sheetView>
  </sheetViews>
  <sheetFormatPr defaultRowHeight="15" x14ac:dyDescent="0.25"/>
  <cols>
    <col min="1" max="1" width="73.7109375" style="186" bestFit="1" customWidth="1"/>
    <col min="2" max="2" width="5.42578125" style="186" bestFit="1" customWidth="1"/>
    <col min="3" max="3" width="5.140625" style="186" bestFit="1" customWidth="1"/>
    <col min="4" max="5" width="11.140625" style="201" customWidth="1"/>
    <col min="6" max="6" width="11.85546875" style="201" bestFit="1" customWidth="1"/>
  </cols>
  <sheetData>
    <row r="1" spans="1:6" ht="45" x14ac:dyDescent="0.25">
      <c r="A1" s="177" t="s">
        <v>1079</v>
      </c>
      <c r="B1" s="178" t="s">
        <v>1</v>
      </c>
      <c r="C1" s="179" t="s">
        <v>2</v>
      </c>
      <c r="D1" s="173" t="s">
        <v>937</v>
      </c>
      <c r="E1" s="173" t="s">
        <v>1129</v>
      </c>
      <c r="F1" s="173" t="s">
        <v>1130</v>
      </c>
    </row>
    <row r="2" spans="1:6" x14ac:dyDescent="0.25">
      <c r="A2" s="180" t="s">
        <v>1080</v>
      </c>
      <c r="B2" s="181"/>
      <c r="C2" s="182"/>
    </row>
    <row r="3" spans="1:6" x14ac:dyDescent="0.25">
      <c r="A3" s="183" t="s">
        <v>1081</v>
      </c>
      <c r="B3" s="183">
        <v>7207</v>
      </c>
      <c r="C3" s="146" t="s">
        <v>1082</v>
      </c>
      <c r="D3" s="170">
        <v>10000000</v>
      </c>
      <c r="E3" s="170">
        <v>10000000</v>
      </c>
      <c r="F3" s="170">
        <v>10000000</v>
      </c>
    </row>
    <row r="4" spans="1:6" x14ac:dyDescent="0.25">
      <c r="A4" s="184"/>
      <c r="B4" s="184"/>
      <c r="C4" s="145" t="s">
        <v>24</v>
      </c>
      <c r="D4" s="162">
        <v>10000000</v>
      </c>
      <c r="E4" s="162">
        <v>10000000</v>
      </c>
      <c r="F4" s="162">
        <v>10000000</v>
      </c>
    </row>
    <row r="5" spans="1:6" ht="30" x14ac:dyDescent="0.25">
      <c r="A5" s="185" t="s">
        <v>1083</v>
      </c>
      <c r="B5" s="184"/>
      <c r="D5" s="162"/>
      <c r="E5" s="162"/>
      <c r="F5" s="162"/>
    </row>
    <row r="6" spans="1:6" x14ac:dyDescent="0.25">
      <c r="A6" s="183" t="s">
        <v>1081</v>
      </c>
      <c r="B6" s="183">
        <v>7206</v>
      </c>
      <c r="C6" s="146" t="s">
        <v>1082</v>
      </c>
      <c r="D6" s="170">
        <v>65000000</v>
      </c>
      <c r="E6" s="170">
        <v>65000000</v>
      </c>
      <c r="F6" s="170">
        <v>65000000</v>
      </c>
    </row>
    <row r="7" spans="1:6" x14ac:dyDescent="0.25">
      <c r="A7" s="184"/>
      <c r="B7" s="184"/>
      <c r="C7" s="145" t="s">
        <v>24</v>
      </c>
      <c r="D7" s="162">
        <v>65000000</v>
      </c>
      <c r="E7" s="162">
        <v>65000000</v>
      </c>
      <c r="F7" s="162">
        <v>65000000</v>
      </c>
    </row>
    <row r="8" spans="1:6" x14ac:dyDescent="0.25">
      <c r="A8" s="187" t="s">
        <v>1084</v>
      </c>
      <c r="B8" s="184"/>
      <c r="D8" s="162"/>
      <c r="E8" s="162"/>
      <c r="F8" s="162"/>
    </row>
    <row r="9" spans="1:6" x14ac:dyDescent="0.25">
      <c r="A9" s="183" t="s">
        <v>1128</v>
      </c>
      <c r="B9" s="183">
        <v>4295</v>
      </c>
      <c r="C9" s="146" t="s">
        <v>1082</v>
      </c>
      <c r="D9" s="170">
        <v>29000000</v>
      </c>
      <c r="E9" s="170">
        <v>29000000</v>
      </c>
      <c r="F9" s="170">
        <v>29000000</v>
      </c>
    </row>
    <row r="10" spans="1:6" x14ac:dyDescent="0.25">
      <c r="A10" s="184"/>
      <c r="B10" s="184"/>
      <c r="C10" s="188" t="s">
        <v>24</v>
      </c>
      <c r="D10" s="162">
        <v>29000000</v>
      </c>
      <c r="E10" s="162">
        <v>29000000</v>
      </c>
      <c r="F10" s="162">
        <v>29000000</v>
      </c>
    </row>
    <row r="11" spans="1:6" ht="30" x14ac:dyDescent="0.25">
      <c r="A11" s="180" t="s">
        <v>1085</v>
      </c>
      <c r="B11" s="184"/>
      <c r="C11" s="188"/>
    </row>
    <row r="12" spans="1:6" x14ac:dyDescent="0.25">
      <c r="A12" s="183" t="s">
        <v>941</v>
      </c>
      <c r="B12" s="183">
        <v>9064</v>
      </c>
      <c r="C12" s="146">
        <v>310</v>
      </c>
      <c r="D12" s="170">
        <v>19000000</v>
      </c>
      <c r="E12" s="170">
        <v>19000000</v>
      </c>
      <c r="F12" s="170">
        <v>19000000</v>
      </c>
    </row>
    <row r="13" spans="1:6" x14ac:dyDescent="0.25">
      <c r="A13" s="184"/>
      <c r="B13" s="184"/>
      <c r="C13" s="145" t="s">
        <v>24</v>
      </c>
      <c r="D13" s="162">
        <v>19000000</v>
      </c>
      <c r="E13" s="162">
        <v>19000000</v>
      </c>
      <c r="F13" s="162">
        <v>19000000</v>
      </c>
    </row>
    <row r="14" spans="1:6" ht="45" x14ac:dyDescent="0.25">
      <c r="A14" s="185" t="s">
        <v>1086</v>
      </c>
      <c r="B14" s="184"/>
      <c r="C14" s="145"/>
      <c r="D14" s="162"/>
      <c r="E14" s="162"/>
      <c r="F14" s="162"/>
    </row>
    <row r="15" spans="1:6" x14ac:dyDescent="0.25">
      <c r="A15" s="189" t="s">
        <v>1087</v>
      </c>
      <c r="B15" s="189"/>
      <c r="C15" s="146"/>
      <c r="D15" s="170">
        <v>2032000</v>
      </c>
      <c r="E15" s="170">
        <v>2032000</v>
      </c>
      <c r="F15" s="170">
        <v>2032000</v>
      </c>
    </row>
    <row r="16" spans="1:6" x14ac:dyDescent="0.25">
      <c r="A16" s="184"/>
      <c r="B16" s="184"/>
      <c r="C16" s="145"/>
      <c r="D16" s="162">
        <v>2032000</v>
      </c>
      <c r="E16" s="162">
        <v>2032000</v>
      </c>
      <c r="F16" s="162">
        <v>2032000</v>
      </c>
    </row>
    <row r="17" spans="1:6" ht="30" x14ac:dyDescent="0.25">
      <c r="A17" s="185" t="s">
        <v>1088</v>
      </c>
      <c r="B17" s="184"/>
      <c r="C17" s="145"/>
      <c r="D17" s="162"/>
      <c r="E17" s="162"/>
      <c r="F17" s="162"/>
    </row>
    <row r="18" spans="1:6" x14ac:dyDescent="0.25">
      <c r="A18" s="189" t="s">
        <v>1089</v>
      </c>
      <c r="B18" s="189"/>
      <c r="C18" s="146"/>
      <c r="D18" s="170">
        <v>4395000</v>
      </c>
      <c r="E18" s="170">
        <v>4395000</v>
      </c>
      <c r="F18" s="170">
        <v>4395000</v>
      </c>
    </row>
    <row r="19" spans="1:6" x14ac:dyDescent="0.25">
      <c r="A19" s="184"/>
      <c r="B19" s="184"/>
      <c r="C19" s="145"/>
      <c r="D19" s="162">
        <v>4395000</v>
      </c>
      <c r="E19" s="162">
        <v>4395000</v>
      </c>
      <c r="F19" s="162">
        <v>4395000</v>
      </c>
    </row>
    <row r="20" spans="1:6" x14ac:dyDescent="0.25">
      <c r="A20" s="187" t="s">
        <v>1090</v>
      </c>
      <c r="B20" s="184"/>
      <c r="D20" s="162"/>
      <c r="E20" s="162"/>
      <c r="F20" s="162"/>
    </row>
    <row r="21" spans="1:6" x14ac:dyDescent="0.25">
      <c r="A21" s="190" t="s">
        <v>941</v>
      </c>
      <c r="B21" s="189"/>
      <c r="C21" s="191">
        <v>310</v>
      </c>
      <c r="D21" s="170">
        <v>19000000</v>
      </c>
      <c r="E21" s="170">
        <v>19000000</v>
      </c>
      <c r="F21" s="170">
        <v>19000000</v>
      </c>
    </row>
    <row r="22" spans="1:6" x14ac:dyDescent="0.25">
      <c r="A22" s="184"/>
      <c r="B22" s="184"/>
      <c r="C22" s="145" t="s">
        <v>24</v>
      </c>
      <c r="D22" s="162">
        <v>19000000</v>
      </c>
      <c r="E22" s="162">
        <v>19000000</v>
      </c>
      <c r="F22" s="162">
        <v>19000000</v>
      </c>
    </row>
    <row r="23" spans="1:6" x14ac:dyDescent="0.25">
      <c r="A23" s="180" t="s">
        <v>1091</v>
      </c>
      <c r="B23" s="184"/>
    </row>
    <row r="24" spans="1:6" x14ac:dyDescent="0.25">
      <c r="A24" s="183" t="s">
        <v>1081</v>
      </c>
      <c r="B24" s="183">
        <v>3390</v>
      </c>
      <c r="C24" s="146" t="s">
        <v>1082</v>
      </c>
      <c r="D24" s="170">
        <v>46000000</v>
      </c>
      <c r="E24" s="170">
        <v>46000000</v>
      </c>
      <c r="F24" s="170">
        <v>46000000</v>
      </c>
    </row>
    <row r="25" spans="1:6" x14ac:dyDescent="0.25">
      <c r="A25" s="184"/>
      <c r="B25" s="184"/>
      <c r="C25" s="145" t="s">
        <v>24</v>
      </c>
      <c r="D25" s="162">
        <v>46000000</v>
      </c>
      <c r="E25" s="162">
        <v>46000000</v>
      </c>
      <c r="F25" s="162">
        <v>46000000</v>
      </c>
    </row>
    <row r="26" spans="1:6" x14ac:dyDescent="0.25">
      <c r="A26" s="180" t="s">
        <v>1092</v>
      </c>
      <c r="B26" s="184"/>
    </row>
    <row r="27" spans="1:6" x14ac:dyDescent="0.25">
      <c r="A27" s="183" t="s">
        <v>1081</v>
      </c>
      <c r="B27" s="183">
        <v>4291</v>
      </c>
      <c r="C27" s="146" t="s">
        <v>1082</v>
      </c>
      <c r="D27" s="170">
        <v>15000000</v>
      </c>
      <c r="E27" s="170">
        <v>15000000</v>
      </c>
      <c r="F27" s="170">
        <v>15000000</v>
      </c>
    </row>
    <row r="28" spans="1:6" x14ac:dyDescent="0.25">
      <c r="A28" s="184"/>
      <c r="B28" s="184"/>
      <c r="C28" s="145" t="s">
        <v>24</v>
      </c>
      <c r="D28" s="162">
        <v>15000000</v>
      </c>
      <c r="E28" s="162">
        <v>15000000</v>
      </c>
      <c r="F28" s="162">
        <v>15000000</v>
      </c>
    </row>
    <row r="29" spans="1:6" x14ac:dyDescent="0.25">
      <c r="A29" s="187" t="s">
        <v>1093</v>
      </c>
      <c r="B29" s="184"/>
      <c r="D29" s="162"/>
      <c r="E29" s="162"/>
      <c r="F29" s="162"/>
    </row>
    <row r="30" spans="1:6" x14ac:dyDescent="0.25">
      <c r="A30" s="192" t="s">
        <v>61</v>
      </c>
      <c r="B30" s="184">
        <v>3277</v>
      </c>
      <c r="C30" s="136">
        <v>130</v>
      </c>
      <c r="D30" s="162">
        <v>23300</v>
      </c>
      <c r="E30" s="162">
        <v>23300</v>
      </c>
      <c r="F30" s="162">
        <v>23300</v>
      </c>
    </row>
    <row r="31" spans="1:6" x14ac:dyDescent="0.25">
      <c r="A31" s="192" t="s">
        <v>12</v>
      </c>
      <c r="B31" s="184">
        <v>3277</v>
      </c>
      <c r="C31" s="136">
        <v>64</v>
      </c>
      <c r="D31" s="162">
        <v>161200</v>
      </c>
      <c r="E31" s="162">
        <v>161200</v>
      </c>
      <c r="F31" s="162">
        <v>161200</v>
      </c>
    </row>
    <row r="32" spans="1:6" x14ac:dyDescent="0.25">
      <c r="A32" s="192" t="s">
        <v>49</v>
      </c>
      <c r="B32" s="184">
        <v>3277</v>
      </c>
      <c r="C32" s="136">
        <v>70</v>
      </c>
      <c r="D32" s="162">
        <v>200000</v>
      </c>
      <c r="E32" s="162">
        <v>200000</v>
      </c>
      <c r="F32" s="162">
        <v>200000</v>
      </c>
    </row>
    <row r="33" spans="1:6" x14ac:dyDescent="0.25">
      <c r="A33" s="192" t="s">
        <v>53</v>
      </c>
      <c r="B33" s="184">
        <v>3277</v>
      </c>
      <c r="C33" s="136">
        <v>258</v>
      </c>
      <c r="D33" s="162">
        <v>100000</v>
      </c>
      <c r="E33" s="162">
        <v>100000</v>
      </c>
      <c r="F33" s="162">
        <v>100000</v>
      </c>
    </row>
    <row r="34" spans="1:6" x14ac:dyDescent="0.25">
      <c r="A34" s="190" t="s">
        <v>55</v>
      </c>
      <c r="B34" s="189">
        <v>3277</v>
      </c>
      <c r="C34" s="191">
        <v>690</v>
      </c>
      <c r="D34" s="170">
        <v>1020500</v>
      </c>
      <c r="E34" s="170">
        <v>1020500</v>
      </c>
      <c r="F34" s="170">
        <v>1020500</v>
      </c>
    </row>
    <row r="35" spans="1:6" x14ac:dyDescent="0.25">
      <c r="A35" s="184"/>
      <c r="B35" s="184"/>
      <c r="C35" s="145" t="s">
        <v>24</v>
      </c>
      <c r="D35" s="162">
        <v>1505000</v>
      </c>
      <c r="E35" s="162">
        <v>1505000</v>
      </c>
      <c r="F35" s="162">
        <v>1505000</v>
      </c>
    </row>
    <row r="36" spans="1:6" ht="30" x14ac:dyDescent="0.25">
      <c r="A36" s="180" t="s">
        <v>1094</v>
      </c>
      <c r="B36" s="184"/>
    </row>
    <row r="37" spans="1:6" x14ac:dyDescent="0.25">
      <c r="A37" s="189" t="s">
        <v>1081</v>
      </c>
      <c r="B37" s="189">
        <v>7208</v>
      </c>
      <c r="C37" s="146" t="s">
        <v>1082</v>
      </c>
      <c r="D37" s="170"/>
      <c r="E37" s="170"/>
      <c r="F37" s="170"/>
    </row>
    <row r="38" spans="1:6" x14ac:dyDescent="0.25">
      <c r="A38" s="184" t="s">
        <v>1095</v>
      </c>
      <c r="B38" s="184"/>
      <c r="C38" s="145" t="s">
        <v>24</v>
      </c>
      <c r="D38" s="202"/>
      <c r="E38" s="202"/>
      <c r="F38" s="202"/>
    </row>
    <row r="39" spans="1:6" x14ac:dyDescent="0.25">
      <c r="A39" s="193" t="s">
        <v>1096</v>
      </c>
      <c r="B39" s="184"/>
    </row>
    <row r="40" spans="1:6" x14ac:dyDescent="0.25">
      <c r="A40" s="189" t="s">
        <v>1097</v>
      </c>
      <c r="B40" s="189"/>
      <c r="C40" s="194"/>
      <c r="D40" s="170">
        <v>2000000</v>
      </c>
      <c r="E40" s="170">
        <v>2000000</v>
      </c>
      <c r="F40" s="170">
        <v>2000000</v>
      </c>
    </row>
    <row r="41" spans="1:6" x14ac:dyDescent="0.25">
      <c r="A41" s="184"/>
      <c r="B41" s="184"/>
      <c r="C41" s="145" t="s">
        <v>24</v>
      </c>
      <c r="D41" s="162">
        <v>2000000</v>
      </c>
      <c r="E41" s="162">
        <v>2000000</v>
      </c>
      <c r="F41" s="162">
        <v>2000000</v>
      </c>
    </row>
    <row r="42" spans="1:6" ht="30" x14ac:dyDescent="0.25">
      <c r="A42" s="185" t="s">
        <v>1098</v>
      </c>
      <c r="B42" s="184"/>
      <c r="C42" s="145"/>
      <c r="D42" s="162"/>
      <c r="E42" s="162"/>
      <c r="F42" s="162"/>
    </row>
    <row r="43" spans="1:6" x14ac:dyDescent="0.25">
      <c r="A43" s="184" t="s">
        <v>1099</v>
      </c>
      <c r="B43" s="184"/>
      <c r="C43" s="145"/>
      <c r="D43" s="162">
        <v>500000</v>
      </c>
      <c r="E43" s="162">
        <v>500000</v>
      </c>
      <c r="F43" s="162">
        <v>500000</v>
      </c>
    </row>
    <row r="44" spans="1:6" x14ac:dyDescent="0.25">
      <c r="A44" s="184" t="s">
        <v>1100</v>
      </c>
      <c r="B44" s="184"/>
      <c r="C44" s="145"/>
      <c r="D44" s="162">
        <v>216478</v>
      </c>
      <c r="E44" s="162">
        <v>216478</v>
      </c>
      <c r="F44" s="162">
        <v>216478</v>
      </c>
    </row>
    <row r="45" spans="1:6" x14ac:dyDescent="0.25">
      <c r="A45" s="184" t="s">
        <v>1101</v>
      </c>
      <c r="B45" s="184"/>
      <c r="C45" s="145"/>
      <c r="D45" s="162">
        <v>1796256</v>
      </c>
      <c r="E45" s="162">
        <v>1796256</v>
      </c>
      <c r="F45" s="162">
        <v>1796256</v>
      </c>
    </row>
    <row r="46" spans="1:6" x14ac:dyDescent="0.25">
      <c r="A46" s="184" t="s">
        <v>1102</v>
      </c>
      <c r="B46" s="184"/>
      <c r="C46" s="145"/>
      <c r="D46" s="162">
        <v>2381252</v>
      </c>
      <c r="E46" s="162">
        <v>2381252</v>
      </c>
      <c r="F46" s="162">
        <v>2381252</v>
      </c>
    </row>
    <row r="47" spans="1:6" x14ac:dyDescent="0.25">
      <c r="A47" s="184" t="s">
        <v>1103</v>
      </c>
      <c r="B47" s="184"/>
      <c r="C47" s="145"/>
      <c r="D47" s="162">
        <v>1298864</v>
      </c>
      <c r="E47" s="162">
        <v>1298864</v>
      </c>
      <c r="F47" s="162">
        <v>1298864</v>
      </c>
    </row>
    <row r="48" spans="1:6" x14ac:dyDescent="0.25">
      <c r="A48" s="184" t="s">
        <v>1104</v>
      </c>
      <c r="B48" s="184"/>
      <c r="C48" s="145"/>
      <c r="D48" s="162">
        <v>1731820</v>
      </c>
      <c r="E48" s="162">
        <v>1731820</v>
      </c>
      <c r="F48" s="162">
        <v>1731820</v>
      </c>
    </row>
    <row r="49" spans="1:6" x14ac:dyDescent="0.25">
      <c r="A49" s="184" t="s">
        <v>1105</v>
      </c>
      <c r="B49" s="184"/>
      <c r="C49" s="145"/>
      <c r="D49" s="162">
        <v>4808142</v>
      </c>
      <c r="E49" s="162">
        <v>4808142</v>
      </c>
      <c r="F49" s="162">
        <v>4808142</v>
      </c>
    </row>
    <row r="50" spans="1:6" x14ac:dyDescent="0.25">
      <c r="A50" s="184" t="s">
        <v>1106</v>
      </c>
      <c r="B50" s="184"/>
      <c r="C50" s="145"/>
      <c r="D50" s="162">
        <v>1250535</v>
      </c>
      <c r="E50" s="162">
        <v>1250535</v>
      </c>
      <c r="F50" s="162">
        <v>1250535</v>
      </c>
    </row>
    <row r="51" spans="1:6" x14ac:dyDescent="0.25">
      <c r="A51" s="184" t="s">
        <v>1107</v>
      </c>
      <c r="B51" s="184"/>
      <c r="C51" s="145"/>
      <c r="D51" s="162"/>
      <c r="E51" s="162"/>
      <c r="F51" s="162"/>
    </row>
    <row r="52" spans="1:6" x14ac:dyDescent="0.25">
      <c r="A52" s="184" t="s">
        <v>1108</v>
      </c>
      <c r="B52" s="184"/>
      <c r="C52" s="145"/>
      <c r="D52" s="162">
        <v>20000000</v>
      </c>
      <c r="E52" s="162">
        <v>20000000</v>
      </c>
      <c r="F52" s="162">
        <v>20000000</v>
      </c>
    </row>
    <row r="53" spans="1:6" x14ac:dyDescent="0.25">
      <c r="A53" s="184" t="s">
        <v>1109</v>
      </c>
      <c r="B53" s="184"/>
      <c r="C53" s="145"/>
      <c r="D53" s="162">
        <v>1167799</v>
      </c>
      <c r="E53" s="162">
        <v>1167799</v>
      </c>
      <c r="F53" s="162">
        <v>1167799</v>
      </c>
    </row>
    <row r="54" spans="1:6" x14ac:dyDescent="0.25">
      <c r="A54" s="184" t="s">
        <v>1110</v>
      </c>
      <c r="B54" s="184"/>
      <c r="C54" s="145"/>
      <c r="D54" s="162">
        <v>3463637</v>
      </c>
      <c r="E54" s="162">
        <v>3463637</v>
      </c>
      <c r="F54" s="162">
        <v>3463637</v>
      </c>
    </row>
    <row r="55" spans="1:6" x14ac:dyDescent="0.25">
      <c r="A55" s="184" t="s">
        <v>1111</v>
      </c>
      <c r="B55" s="184"/>
      <c r="C55" s="145"/>
      <c r="D55" s="162">
        <v>24010</v>
      </c>
      <c r="E55" s="162">
        <v>24010</v>
      </c>
      <c r="F55" s="162">
        <v>24010</v>
      </c>
    </row>
    <row r="56" spans="1:6" x14ac:dyDescent="0.25">
      <c r="A56" s="189" t="s">
        <v>1112</v>
      </c>
      <c r="B56" s="189"/>
      <c r="C56" s="146"/>
      <c r="D56" s="170">
        <v>22383247</v>
      </c>
      <c r="E56" s="170">
        <v>22383247</v>
      </c>
      <c r="F56" s="170">
        <v>22383247</v>
      </c>
    </row>
    <row r="57" spans="1:6" x14ac:dyDescent="0.25">
      <c r="A57" s="184"/>
      <c r="B57" s="184"/>
      <c r="C57" s="145"/>
      <c r="D57" s="162">
        <v>61022040</v>
      </c>
      <c r="E57" s="162">
        <v>61022040</v>
      </c>
      <c r="F57" s="162">
        <v>61022040</v>
      </c>
    </row>
    <row r="58" spans="1:6" x14ac:dyDescent="0.25">
      <c r="A58" s="193" t="s">
        <v>1113</v>
      </c>
      <c r="B58" s="184"/>
    </row>
    <row r="59" spans="1:6" x14ac:dyDescent="0.25">
      <c r="A59" s="184" t="s">
        <v>1114</v>
      </c>
      <c r="B59" s="184"/>
      <c r="C59" s="136"/>
      <c r="D59" s="162"/>
      <c r="E59" s="162"/>
      <c r="F59" s="162"/>
    </row>
    <row r="60" spans="1:6" x14ac:dyDescent="0.25">
      <c r="A60" s="183" t="s">
        <v>385</v>
      </c>
      <c r="B60" s="183">
        <v>3517</v>
      </c>
      <c r="C60" s="195" t="s">
        <v>386</v>
      </c>
      <c r="D60" s="170"/>
      <c r="E60" s="170"/>
      <c r="F60" s="170"/>
    </row>
    <row r="61" spans="1:6" x14ac:dyDescent="0.25">
      <c r="A61" s="196"/>
      <c r="B61" s="196"/>
      <c r="C61" s="197"/>
      <c r="D61" s="202"/>
      <c r="E61" s="202"/>
      <c r="F61" s="202"/>
    </row>
    <row r="62" spans="1:6" x14ac:dyDescent="0.25">
      <c r="A62" s="198" t="s">
        <v>523</v>
      </c>
      <c r="B62" s="196"/>
      <c r="C62" s="197"/>
      <c r="D62" s="162"/>
      <c r="E62" s="162"/>
      <c r="F62" s="162"/>
    </row>
    <row r="63" spans="1:6" x14ac:dyDescent="0.25">
      <c r="A63" s="183" t="s">
        <v>527</v>
      </c>
      <c r="B63" s="183"/>
      <c r="C63" s="195"/>
      <c r="D63" s="170">
        <v>66302960</v>
      </c>
      <c r="E63" s="170">
        <v>16302960</v>
      </c>
      <c r="F63" s="170">
        <v>16302960</v>
      </c>
    </row>
    <row r="64" spans="1:6" x14ac:dyDescent="0.25">
      <c r="A64" s="196"/>
      <c r="B64" s="196"/>
      <c r="C64" s="197"/>
      <c r="D64" s="162">
        <v>66302960</v>
      </c>
      <c r="E64" s="162">
        <v>16302960</v>
      </c>
      <c r="F64" s="162">
        <v>16302960</v>
      </c>
    </row>
    <row r="65" spans="1:6" ht="15.75" thickBot="1" x14ac:dyDescent="0.3">
      <c r="A65" s="196"/>
      <c r="B65" s="196"/>
      <c r="C65" s="197"/>
      <c r="D65" s="202"/>
      <c r="E65" s="202"/>
      <c r="F65" s="202"/>
    </row>
    <row r="66" spans="1:6" ht="15.75" thickBot="1" x14ac:dyDescent="0.3">
      <c r="A66" s="199" t="s">
        <v>1115</v>
      </c>
      <c r="B66" s="199"/>
      <c r="C66" s="200"/>
      <c r="D66" s="203">
        <f>SUM(D64,D61,D57,D41,D38,D35,D28,D25,D22,D13,D10,D7,D4,D16,D19)</f>
        <v>340257000</v>
      </c>
      <c r="E66" s="203">
        <f>SUM(E64,E61,E57,E41,E38,E35,E28,E25,E22,E13,E10,E7,E4,E16,E19)</f>
        <v>290257000</v>
      </c>
      <c r="F66" s="203">
        <f>SUM(F64,F61,F57,F41,F38,F35,F28,F25,F22,F13,F10,F7,F4,F16,F19)</f>
        <v>290257000</v>
      </c>
    </row>
    <row r="68" spans="1:6" x14ac:dyDescent="0.25">
      <c r="D68" s="162"/>
      <c r="E68" s="162"/>
      <c r="F68" s="162"/>
    </row>
    <row r="70" spans="1:6" x14ac:dyDescent="0.25">
      <c r="D70" s="162"/>
      <c r="E70" s="162"/>
      <c r="F70" s="162"/>
    </row>
    <row r="72" spans="1:6" x14ac:dyDescent="0.25">
      <c r="D72" s="204"/>
      <c r="E72" s="204"/>
      <c r="F72" s="2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revenue</vt:lpstr>
      <vt:lpstr>lottery</vt:lpstr>
      <vt:lpstr>excess lottery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olear</dc:creator>
  <cp:lastModifiedBy>olear</cp:lastModifiedBy>
  <dcterms:created xsi:type="dcterms:W3CDTF">2021-02-10T15:57:23Z</dcterms:created>
  <dcterms:modified xsi:type="dcterms:W3CDTF">2021-05-03T18:56:56Z</dcterms:modified>
</cp:coreProperties>
</file>